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date1904="1"/>
  <mc:AlternateContent xmlns:mc="http://schemas.openxmlformats.org/markup-compatibility/2006">
    <mc:Choice Requires="x15">
      <x15ac:absPath xmlns:x15ac="http://schemas.microsoft.com/office/spreadsheetml/2010/11/ac" url="/Users/jonathankoomey/Dropbox/TNIK--3RD EDITION/DOWNLOADABLE FILES FOR WEBSITE/"/>
    </mc:Choice>
  </mc:AlternateContent>
  <bookViews>
    <workbookView xWindow="9580" yWindow="460" windowWidth="24300" windowHeight="15460"/>
  </bookViews>
  <sheets>
    <sheet name="T36.1 Original Table" sheetId="8" r:id="rId1"/>
    <sheet name="T36.2Revised Table" sheetId="9" r:id="rId2"/>
    <sheet name="T36.3 as it appeared in report" sheetId="1" r:id="rId3"/>
    <sheet name="T36.4 improved" sheetId="2" r:id="rId4"/>
    <sheet name="T36.5 as it appeared in report " sheetId="3" r:id="rId5"/>
    <sheet name="T36.6 improved for a summary" sheetId="4" r:id="rId6"/>
    <sheet name="T36.7 improved- detailed" sheetId="5" r:id="rId7"/>
  </sheets>
  <definedNames>
    <definedName name="_xlnm.Print_Area" localSheetId="0">'T36.1 Original Table'!$B$2:$K$17</definedName>
    <definedName name="_xlnm.Print_Area" localSheetId="1">'T36.2Revised Table'!$B$2:$K$16</definedName>
    <definedName name="_xlnm.Print_Area" localSheetId="2">'T36.3 as it appeared in report'!$A$1:$C$25</definedName>
    <definedName name="_xlnm.Print_Area" localSheetId="3">'T36.4 improved'!$A$1:$F$29</definedName>
    <definedName name="_xlnm.Print_Area" localSheetId="4">'T36.5 as it appeared in report '!$A$1:$F$14</definedName>
    <definedName name="_xlnm.Print_Area" localSheetId="5">'T36.6 improved for a summary'!$A$1:$G$22</definedName>
    <definedName name="_xlnm.Print_Area" localSheetId="6">'T36.7 improved- detailed'!$A$1:$F$36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J6" i="8" l="1"/>
  <c r="J7" i="8"/>
  <c r="J8" i="8"/>
  <c r="J9" i="8"/>
  <c r="J10" i="8"/>
  <c r="J11" i="8"/>
  <c r="J12" i="8"/>
  <c r="J13" i="8"/>
  <c r="J14" i="8"/>
  <c r="J15" i="8"/>
  <c r="D16" i="8"/>
  <c r="E16" i="8"/>
  <c r="F16" i="8"/>
  <c r="G16" i="8"/>
  <c r="H16" i="8"/>
  <c r="I16" i="8"/>
  <c r="J16" i="8"/>
  <c r="I5" i="9"/>
  <c r="I6" i="9"/>
  <c r="I7" i="9"/>
  <c r="I8" i="9"/>
  <c r="I9" i="9"/>
  <c r="I10" i="9"/>
  <c r="I11" i="9"/>
  <c r="I12" i="9"/>
  <c r="I13" i="9"/>
  <c r="I14" i="9"/>
  <c r="I15" i="9"/>
  <c r="J5" i="9"/>
  <c r="J6" i="9"/>
  <c r="J7" i="9"/>
  <c r="J8" i="9"/>
  <c r="J9" i="9"/>
  <c r="J10" i="9"/>
  <c r="J11" i="9"/>
  <c r="J12" i="9"/>
  <c r="J13" i="9"/>
  <c r="J14" i="9"/>
  <c r="C15" i="9"/>
  <c r="D15" i="9"/>
  <c r="E15" i="9"/>
  <c r="F15" i="9"/>
  <c r="G15" i="9"/>
  <c r="H15" i="9"/>
  <c r="J15" i="9"/>
  <c r="C5" i="2"/>
  <c r="E5" i="2"/>
  <c r="F5" i="2"/>
  <c r="C6" i="2"/>
  <c r="E6" i="2"/>
  <c r="F6" i="2"/>
  <c r="C7" i="2"/>
  <c r="E7" i="2"/>
  <c r="F7" i="2"/>
  <c r="C8" i="2"/>
  <c r="E8" i="2"/>
  <c r="F8" i="2"/>
  <c r="C9" i="2"/>
  <c r="E9" i="2"/>
  <c r="F9" i="2"/>
  <c r="C10" i="2"/>
  <c r="E10" i="2"/>
  <c r="F10" i="2"/>
  <c r="C11" i="2"/>
  <c r="E11" i="2"/>
  <c r="F11" i="2"/>
  <c r="C12" i="2"/>
  <c r="E12" i="2"/>
  <c r="F12" i="2"/>
  <c r="C13" i="2"/>
  <c r="C14" i="2"/>
  <c r="C15" i="2"/>
  <c r="E15" i="2"/>
  <c r="F15" i="2"/>
  <c r="C16" i="2"/>
  <c r="E16" i="2"/>
  <c r="F16" i="2"/>
  <c r="B17" i="2"/>
  <c r="D17" i="2"/>
  <c r="F17" i="2"/>
  <c r="B11" i="3"/>
  <c r="C11" i="3"/>
  <c r="D11" i="3"/>
  <c r="E11" i="3"/>
  <c r="F11" i="3"/>
  <c r="G8" i="4"/>
  <c r="G9" i="4"/>
  <c r="G10" i="4"/>
  <c r="B12" i="4"/>
  <c r="C12" i="4"/>
  <c r="D12" i="4"/>
  <c r="E12" i="4"/>
  <c r="F12" i="4"/>
  <c r="G12" i="4"/>
  <c r="B13" i="4"/>
  <c r="C13" i="4"/>
  <c r="D13" i="4"/>
  <c r="E13" i="4"/>
  <c r="F13" i="4"/>
  <c r="B10" i="5"/>
  <c r="C10" i="5"/>
  <c r="D10" i="5"/>
  <c r="E10" i="5"/>
  <c r="F10" i="5"/>
  <c r="B12" i="5"/>
  <c r="C12" i="5"/>
  <c r="D12" i="5"/>
  <c r="E12" i="5"/>
  <c r="F12" i="5"/>
  <c r="B13" i="5"/>
  <c r="C13" i="5"/>
  <c r="D13" i="5"/>
  <c r="E13" i="5"/>
  <c r="F13" i="5"/>
  <c r="B14" i="5"/>
  <c r="C14" i="5"/>
  <c r="D14" i="5"/>
  <c r="E14" i="5"/>
  <c r="F14" i="5"/>
  <c r="B16" i="5"/>
  <c r="C16" i="5"/>
  <c r="D16" i="5"/>
  <c r="E16" i="5"/>
  <c r="F16" i="5"/>
  <c r="B18" i="5"/>
  <c r="C18" i="5"/>
  <c r="D18" i="5"/>
  <c r="E18" i="5"/>
  <c r="F18" i="5"/>
  <c r="B19" i="5"/>
  <c r="C19" i="5"/>
  <c r="D19" i="5"/>
  <c r="E19" i="5"/>
  <c r="F19" i="5"/>
  <c r="B20" i="5"/>
  <c r="C20" i="5"/>
  <c r="D20" i="5"/>
  <c r="E20" i="5"/>
  <c r="F20" i="5"/>
  <c r="B22" i="5"/>
  <c r="C22" i="5"/>
  <c r="D22" i="5"/>
  <c r="E22" i="5"/>
  <c r="F22" i="5"/>
  <c r="C24" i="5"/>
  <c r="D24" i="5"/>
  <c r="E24" i="5"/>
  <c r="F24" i="5"/>
  <c r="C25" i="5"/>
  <c r="D25" i="5"/>
  <c r="E25" i="5"/>
  <c r="F25" i="5"/>
  <c r="C26" i="5"/>
  <c r="D26" i="5"/>
  <c r="E26" i="5"/>
  <c r="F26" i="5"/>
  <c r="C28" i="5"/>
  <c r="D28" i="5"/>
  <c r="E28" i="5"/>
  <c r="F28" i="5"/>
</calcChain>
</file>

<file path=xl/sharedStrings.xml><?xml version="1.0" encoding="utf-8"?>
<sst xmlns="http://schemas.openxmlformats.org/spreadsheetml/2006/main" count="131" uniqueCount="70">
  <si>
    <t>Average annual percentage change1983 through 1994</t>
  </si>
  <si>
    <t>YTD International Revenue</t>
  </si>
  <si>
    <t>Product</t>
  </si>
  <si>
    <t>Jan</t>
  </si>
  <si>
    <t>Feb</t>
  </si>
  <si>
    <t>Mar</t>
  </si>
  <si>
    <t>Apr</t>
  </si>
  <si>
    <t>May</t>
  </si>
  <si>
    <t>Jun</t>
  </si>
  <si>
    <t>Disk Drives</t>
  </si>
  <si>
    <t>Monitors</t>
  </si>
  <si>
    <t>Printers</t>
  </si>
  <si>
    <t>Computers</t>
  </si>
  <si>
    <t>Memory Sticks</t>
  </si>
  <si>
    <t>Sound Cards</t>
  </si>
  <si>
    <t>Video Cards</t>
  </si>
  <si>
    <t>RAM</t>
  </si>
  <si>
    <t>Scanners</t>
  </si>
  <si>
    <t>Input Devices</t>
  </si>
  <si>
    <t>YTD International Revenue (USD)</t>
  </si>
  <si>
    <t>% of total</t>
  </si>
  <si>
    <t>Table 36.2</t>
  </si>
  <si>
    <t>Table 36.1</t>
  </si>
  <si>
    <t>Table 36.7:  The third table improved for use in a detailed technical report</t>
  </si>
  <si>
    <t>Table 36.6:  The third table improved for use in a summary report.</t>
  </si>
  <si>
    <t>Table 36.5:  A table in another of our technical reports</t>
  </si>
  <si>
    <t>Table 36.4: Another improved table</t>
  </si>
  <si>
    <t>Table 36.3:  A table in one of my group's reports</t>
  </si>
  <si>
    <t>Year</t>
  </si>
  <si>
    <t>U.S. Shipments</t>
  </si>
  <si>
    <t xml:space="preserve"> (millions of lamps)</t>
  </si>
  <si>
    <t>Imports</t>
  </si>
  <si>
    <t>(millions of lamps)</t>
  </si>
  <si>
    <t>Data unavailable from Census Bureau</t>
  </si>
  <si>
    <t>Source: Census Bureau current industrial reports MQ36B, various years.</t>
  </si>
  <si>
    <t xml:space="preserve">Note: "U.S. shipments" refers to total shipments by manufacturers located within the U.S., </t>
  </si>
  <si>
    <t xml:space="preserve">including units to be exported.  Cold-cathode fluorescent lamps are excluded from the U.S. </t>
  </si>
  <si>
    <t xml:space="preserve">shipment data;  Christmas tree lamps are excluded from U.S. shipments as well as imports. </t>
  </si>
  <si>
    <t xml:space="preserve"> Millions of lamps</t>
  </si>
  <si>
    <t>Millions of lamps</t>
  </si>
  <si>
    <t>Index 1983 = 1.0</t>
  </si>
  <si>
    <t>NA</t>
  </si>
  <si>
    <t>Imports as a percentage of U.S. shipments</t>
  </si>
  <si>
    <t>NA = Not Available.</t>
  </si>
  <si>
    <t>U.S. Shipments and Imports of Lamps, 1983-1994</t>
  </si>
  <si>
    <t>Primary energy use in quads:  1973 - 1997</t>
  </si>
  <si>
    <t>Buildings</t>
  </si>
  <si>
    <t>Industry</t>
  </si>
  <si>
    <t>Transportation</t>
  </si>
  <si>
    <t>Total</t>
  </si>
  <si>
    <t xml:space="preserve">Source:  Energy use estimates for 1973-95 come from EIA (1996a, Table 1.1, p. 39).  </t>
  </si>
  <si>
    <t>Energy use estimates for 1997 come from EIA (1996c).</t>
  </si>
  <si>
    <t>Index (1973 = 1.0)</t>
  </si>
  <si>
    <t>Average annual</t>
  </si>
  <si>
    <t>change 1973-1997</t>
  </si>
  <si>
    <t>% per year</t>
  </si>
  <si>
    <t xml:space="preserve">Contact:  Jonathan Koomey, JGKoomey@lbl.gov.  http://enduse.lbl.gov/  </t>
  </si>
  <si>
    <t>Source: U.S. Census Bureau current industrial reports MQ36B, various years.</t>
  </si>
  <si>
    <t>Filename:  shipmentsandimports.xls</t>
  </si>
  <si>
    <t xml:space="preserve">Date of creation:  February 1996.  </t>
  </si>
  <si>
    <t>Date of last modification:  November 1997.</t>
  </si>
  <si>
    <t xml:space="preserve">Date of creation:  January 1999.  </t>
  </si>
  <si>
    <t>Date of last modification: December 1999.</t>
  </si>
  <si>
    <t>Filename:  primaryenergyuse.xls.</t>
  </si>
  <si>
    <t>Contact:  Jonathan Koomey, JGKoomey@lbl.gov.  http://enduse.lbl.gov/.</t>
  </si>
  <si>
    <t>Primary energy use:  1973 - 1997</t>
  </si>
  <si>
    <t>Sectoral energy as a percent of total</t>
  </si>
  <si>
    <t>Quadrillion Btus of primary energy</t>
  </si>
  <si>
    <t>Index 1973 = 1.0</t>
  </si>
  <si>
    <t>Average annual percentage change since 1973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</si>
</sst>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0" formatCode="0.0%"/>
    <numFmt numFmtId="171" formatCode="&quot;$&quot;#,##0.00"/>
    <numFmt numFmtId="172" formatCode="&quot;$&quot;#,##0"/>
  </numFmts>
  <fonts count="11" x14ac:knownFonts="1">
    <font>
      <sz val="10"/>
      <name val="Times"/>
    </font>
    <font>
      <b/>
      <sz val="10"/>
      <name val="Times"/>
    </font>
    <font>
      <i/>
      <sz val="10"/>
      <name val="Times"/>
    </font>
    <font>
      <sz val="10"/>
      <name val="Times"/>
      <family val="1"/>
    </font>
    <font>
      <sz val="10"/>
      <name val="Arial"/>
      <family val="2"/>
    </font>
    <font>
      <b/>
      <i/>
      <sz val="14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54"/>
      <name val="Arial"/>
      <family val="2"/>
    </font>
    <font>
      <sz val="10"/>
      <color indexed="54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9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23"/>
      </bottom>
      <diagonal/>
    </border>
    <border>
      <left/>
      <right/>
      <top style="thin">
        <color indexed="23"/>
      </top>
      <bottom/>
      <diagonal/>
    </border>
  </borders>
  <cellStyleXfs count="3">
    <xf numFmtId="0" fontId="0" fillId="0" borderId="0"/>
    <xf numFmtId="0" fontId="4" fillId="0" borderId="0"/>
    <xf numFmtId="9" fontId="3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2" fontId="0" fillId="0" borderId="5" xfId="0" applyNumberForma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170" fontId="0" fillId="0" borderId="0" xfId="2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/>
    <xf numFmtId="0" fontId="0" fillId="0" borderId="7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2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/>
    <xf numFmtId="2" fontId="2" fillId="0" borderId="9" xfId="0" applyNumberFormat="1" applyFont="1" applyBorder="1"/>
    <xf numFmtId="0" fontId="2" fillId="0" borderId="0" xfId="0" applyFont="1"/>
    <xf numFmtId="0" fontId="2" fillId="0" borderId="11" xfId="0" applyFont="1" applyBorder="1"/>
    <xf numFmtId="0" fontId="2" fillId="0" borderId="0" xfId="0" applyFont="1" applyBorder="1"/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5" xfId="2" applyFont="1" applyBorder="1" applyAlignment="1">
      <alignment horizontal="center"/>
    </xf>
    <xf numFmtId="9" fontId="0" fillId="0" borderId="0" xfId="2" applyFont="1" applyBorder="1" applyAlignment="1">
      <alignment horizontal="center"/>
    </xf>
    <xf numFmtId="2" fontId="0" fillId="0" borderId="5" xfId="2" applyNumberFormat="1" applyFont="1" applyBorder="1" applyAlignment="1">
      <alignment horizontal="center"/>
    </xf>
    <xf numFmtId="2" fontId="0" fillId="0" borderId="0" xfId="2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70" fontId="0" fillId="0" borderId="12" xfId="2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9" fontId="0" fillId="0" borderId="6" xfId="2" applyFont="1" applyBorder="1" applyAlignment="1">
      <alignment horizontal="center"/>
    </xf>
    <xf numFmtId="170" fontId="0" fillId="0" borderId="10" xfId="2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9" fontId="3" fillId="0" borderId="4" xfId="2" applyFont="1" applyBorder="1" applyAlignment="1">
      <alignment horizontal="center"/>
    </xf>
    <xf numFmtId="9" fontId="3" fillId="0" borderId="5" xfId="2" applyFont="1" applyBorder="1" applyAlignment="1">
      <alignment horizontal="center"/>
    </xf>
    <xf numFmtId="9" fontId="3" fillId="0" borderId="6" xfId="2" applyFont="1" applyBorder="1" applyAlignment="1">
      <alignment horizontal="center"/>
    </xf>
    <xf numFmtId="170" fontId="0" fillId="0" borderId="14" xfId="2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wrapText="1"/>
    </xf>
    <xf numFmtId="0" fontId="2" fillId="0" borderId="9" xfId="0" applyFont="1" applyBorder="1" applyAlignment="1">
      <alignment horizontal="right"/>
    </xf>
    <xf numFmtId="0" fontId="0" fillId="0" borderId="4" xfId="0" applyBorder="1" applyAlignment="1">
      <alignment horizontal="center"/>
    </xf>
    <xf numFmtId="170" fontId="0" fillId="0" borderId="5" xfId="2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0" borderId="0" xfId="1"/>
    <xf numFmtId="0" fontId="4" fillId="0" borderId="15" xfId="1" applyBorder="1"/>
    <xf numFmtId="0" fontId="4" fillId="0" borderId="16" xfId="1" applyBorder="1"/>
    <xf numFmtId="0" fontId="4" fillId="0" borderId="17" xfId="1" applyBorder="1"/>
    <xf numFmtId="0" fontId="4" fillId="0" borderId="18" xfId="1" applyBorder="1"/>
    <xf numFmtId="0" fontId="5" fillId="0" borderId="0" xfId="1" applyFont="1" applyBorder="1"/>
    <xf numFmtId="0" fontId="4" fillId="0" borderId="0" xfId="1" applyBorder="1"/>
    <xf numFmtId="0" fontId="4" fillId="0" borderId="19" xfId="1" applyBorder="1"/>
    <xf numFmtId="0" fontId="6" fillId="2" borderId="20" xfId="1" applyFont="1" applyFill="1" applyBorder="1" applyAlignment="1">
      <alignment horizontal="center"/>
    </xf>
    <xf numFmtId="0" fontId="7" fillId="2" borderId="20" xfId="1" applyFont="1" applyFill="1" applyBorder="1" applyAlignment="1">
      <alignment horizontal="center"/>
    </xf>
    <xf numFmtId="171" fontId="4" fillId="0" borderId="20" xfId="1" applyNumberFormat="1" applyBorder="1" applyAlignment="1">
      <alignment horizontal="center"/>
    </xf>
    <xf numFmtId="171" fontId="7" fillId="2" borderId="20" xfId="1" applyNumberFormat="1" applyFont="1" applyFill="1" applyBorder="1" applyAlignment="1">
      <alignment horizontal="center"/>
    </xf>
    <xf numFmtId="0" fontId="8" fillId="2" borderId="20" xfId="1" applyFont="1" applyFill="1" applyBorder="1" applyAlignment="1">
      <alignment horizontal="center"/>
    </xf>
    <xf numFmtId="171" fontId="9" fillId="2" borderId="20" xfId="1" applyNumberFormat="1" applyFont="1" applyFill="1" applyBorder="1" applyAlignment="1">
      <alignment horizontal="center"/>
    </xf>
    <xf numFmtId="0" fontId="4" fillId="0" borderId="21" xfId="1" applyBorder="1"/>
    <xf numFmtId="0" fontId="4" fillId="0" borderId="22" xfId="1" applyBorder="1"/>
    <xf numFmtId="0" fontId="4" fillId="0" borderId="23" xfId="1" applyBorder="1"/>
    <xf numFmtId="0" fontId="4" fillId="0" borderId="0" xfId="1" applyFill="1" applyBorder="1"/>
    <xf numFmtId="0" fontId="5" fillId="0" borderId="0" xfId="1" applyFont="1" applyFill="1" applyBorder="1"/>
    <xf numFmtId="0" fontId="6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171" fontId="4" fillId="0" borderId="0" xfId="1" applyNumberFormat="1" applyFill="1" applyBorder="1" applyAlignment="1">
      <alignment horizontal="center"/>
    </xf>
    <xf numFmtId="171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171" fontId="9" fillId="0" borderId="0" xfId="1" applyNumberFormat="1" applyFont="1" applyFill="1" applyBorder="1" applyAlignment="1">
      <alignment horizontal="center"/>
    </xf>
    <xf numFmtId="0" fontId="10" fillId="0" borderId="0" xfId="1" applyFont="1" applyBorder="1" applyAlignment="1">
      <alignment horizontal="left"/>
    </xf>
    <xf numFmtId="0" fontId="4" fillId="0" borderId="0" xfId="1" applyBorder="1" applyAlignment="1">
      <alignment horizontal="right"/>
    </xf>
    <xf numFmtId="0" fontId="4" fillId="0" borderId="0" xfId="1" applyBorder="1" applyAlignment="1">
      <alignment horizontal="left"/>
    </xf>
    <xf numFmtId="0" fontId="4" fillId="0" borderId="24" xfId="1" applyFont="1" applyFill="1" applyBorder="1" applyAlignment="1">
      <alignment horizontal="left"/>
    </xf>
    <xf numFmtId="0" fontId="4" fillId="0" borderId="24" xfId="1" applyFont="1" applyFill="1" applyBorder="1" applyAlignment="1">
      <alignment horizontal="right"/>
    </xf>
    <xf numFmtId="0" fontId="4" fillId="0" borderId="10" xfId="1" applyFont="1" applyFill="1" applyBorder="1" applyAlignment="1">
      <alignment horizontal="right"/>
    </xf>
    <xf numFmtId="0" fontId="4" fillId="3" borderId="0" xfId="1" applyFont="1" applyFill="1" applyBorder="1" applyAlignment="1">
      <alignment horizontal="left"/>
    </xf>
    <xf numFmtId="3" fontId="4" fillId="3" borderId="0" xfId="1" applyNumberFormat="1" applyFont="1" applyFill="1" applyBorder="1" applyAlignment="1">
      <alignment horizontal="right"/>
    </xf>
    <xf numFmtId="172" fontId="4" fillId="3" borderId="0" xfId="1" applyNumberFormat="1" applyFont="1" applyFill="1" applyBorder="1" applyAlignment="1">
      <alignment horizontal="right"/>
    </xf>
    <xf numFmtId="170" fontId="4" fillId="3" borderId="0" xfId="1" applyNumberFormat="1" applyFont="1" applyFill="1" applyBorder="1" applyAlignment="1">
      <alignment horizontal="right"/>
    </xf>
    <xf numFmtId="0" fontId="4" fillId="0" borderId="0" xfId="1" applyFont="1" applyFill="1" applyBorder="1" applyAlignment="1">
      <alignment horizontal="left"/>
    </xf>
    <xf numFmtId="3" fontId="4" fillId="0" borderId="0" xfId="1" applyNumberFormat="1" applyFont="1" applyFill="1" applyBorder="1" applyAlignment="1">
      <alignment horizontal="right"/>
    </xf>
    <xf numFmtId="172" fontId="4" fillId="0" borderId="0" xfId="1" applyNumberFormat="1" applyFont="1" applyFill="1" applyBorder="1" applyAlignment="1">
      <alignment horizontal="right"/>
    </xf>
    <xf numFmtId="170" fontId="4" fillId="3" borderId="10" xfId="1" applyNumberFormat="1" applyFont="1" applyFill="1" applyBorder="1" applyAlignment="1">
      <alignment horizontal="right"/>
    </xf>
    <xf numFmtId="0" fontId="4" fillId="0" borderId="25" xfId="1" applyFont="1" applyFill="1" applyBorder="1" applyAlignment="1">
      <alignment horizontal="left"/>
    </xf>
    <xf numFmtId="172" fontId="4" fillId="0" borderId="25" xfId="1" applyNumberFormat="1" applyFont="1" applyFill="1" applyBorder="1" applyAlignment="1">
      <alignment horizontal="right"/>
    </xf>
    <xf numFmtId="9" fontId="4" fillId="0" borderId="0" xfId="1" applyNumberFormat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0" fontId="4" fillId="0" borderId="0" xfId="1" applyFill="1" applyBorder="1" applyAlignment="1">
      <alignment horizontal="right"/>
    </xf>
    <xf numFmtId="0" fontId="4" fillId="0" borderId="0" xfId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left"/>
    </xf>
    <xf numFmtId="171" fontId="4" fillId="0" borderId="0" xfId="1" applyNumberFormat="1" applyFill="1" applyBorder="1" applyAlignment="1">
      <alignment horizontal="right"/>
    </xf>
    <xf numFmtId="171" fontId="7" fillId="0" borderId="0" xfId="1" applyNumberFormat="1" applyFont="1" applyFill="1" applyBorder="1" applyAlignment="1">
      <alignment horizontal="right"/>
    </xf>
    <xf numFmtId="0" fontId="8" fillId="0" borderId="0" xfId="1" applyFont="1" applyFill="1" applyBorder="1" applyAlignment="1">
      <alignment horizontal="left"/>
    </xf>
    <xf numFmtId="171" fontId="9" fillId="0" borderId="0" xfId="1" applyNumberFormat="1" applyFont="1" applyFill="1" applyBorder="1" applyAlignment="1">
      <alignment horizontal="right"/>
    </xf>
    <xf numFmtId="0" fontId="4" fillId="0" borderId="0" xfId="1" applyAlignment="1">
      <alignment horizontal="left"/>
    </xf>
    <xf numFmtId="0" fontId="4" fillId="0" borderId="0" xfId="1" applyAlignment="1">
      <alignment horizontal="right"/>
    </xf>
    <xf numFmtId="0" fontId="4" fillId="0" borderId="0" xfId="1" applyFont="1"/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3">
    <cellStyle name="Normal" xfId="0" builtinId="0"/>
    <cellStyle name="Normal_Bad Table for Jon JKrevs.xls" xfId="1"/>
    <cellStyle name="Percent" xfId="2" builtinId="5"/>
  </cellStyles>
  <dxfs count="0"/>
  <tableStyles count="0" defaultTableStyle="TableStyleMedium9" defaultPivotStyle="PivotStyleMedium7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8"/>
  <sheetViews>
    <sheetView showGridLines="0" tabSelected="1" zoomScale="144" workbookViewId="0">
      <selection activeCell="D29" sqref="D29"/>
    </sheetView>
  </sheetViews>
  <sheetFormatPr baseColWidth="10" defaultColWidth="10.59765625" defaultRowHeight="13" x14ac:dyDescent="0.15"/>
  <cols>
    <col min="1" max="1" width="3.3984375" style="57" customWidth="1"/>
    <col min="2" max="2" width="2" style="57" customWidth="1"/>
    <col min="3" max="3" width="14.3984375" style="57" customWidth="1"/>
    <col min="4" max="4" width="13.796875" style="57" customWidth="1"/>
    <col min="5" max="5" width="14.19921875" style="57" customWidth="1"/>
    <col min="6" max="6" width="13.3984375" style="57" customWidth="1"/>
    <col min="7" max="7" width="14.59765625" style="57" customWidth="1"/>
    <col min="8" max="8" width="14" style="57" customWidth="1"/>
    <col min="9" max="9" width="13.3984375" style="57" customWidth="1"/>
    <col min="10" max="10" width="15.796875" style="57" customWidth="1"/>
    <col min="11" max="11" width="2" style="57" customWidth="1"/>
    <col min="12" max="13" width="10.59765625" style="57" customWidth="1"/>
    <col min="14" max="14" width="2" style="57" customWidth="1"/>
    <col min="15" max="15" width="16.59765625" style="57" customWidth="1"/>
    <col min="16" max="22" width="18.796875" style="57" customWidth="1"/>
    <col min="23" max="23" width="2" style="57" customWidth="1"/>
    <col min="24" max="16384" width="10.59765625" style="57"/>
  </cols>
  <sheetData>
    <row r="1" spans="1:11" x14ac:dyDescent="0.15">
      <c r="A1" s="111" t="s">
        <v>22</v>
      </c>
    </row>
    <row r="2" spans="1:11" ht="8" customHeight="1" x14ac:dyDescent="0.15">
      <c r="B2" s="58"/>
      <c r="C2" s="59"/>
      <c r="D2" s="59"/>
      <c r="E2" s="59"/>
      <c r="F2" s="59"/>
      <c r="G2" s="59"/>
      <c r="H2" s="59"/>
      <c r="I2" s="59"/>
      <c r="J2" s="59"/>
      <c r="K2" s="60"/>
    </row>
    <row r="3" spans="1:11" ht="17.25" customHeight="1" x14ac:dyDescent="0.2">
      <c r="B3" s="61"/>
      <c r="C3" s="62" t="s">
        <v>1</v>
      </c>
      <c r="D3" s="63"/>
      <c r="E3" s="63"/>
      <c r="F3" s="63"/>
      <c r="G3" s="63"/>
      <c r="H3" s="63"/>
      <c r="I3" s="63"/>
      <c r="J3" s="63"/>
      <c r="K3" s="64"/>
    </row>
    <row r="4" spans="1:11" ht="14" thickBot="1" x14ac:dyDescent="0.2">
      <c r="B4" s="61"/>
      <c r="C4" s="63"/>
      <c r="D4" s="63"/>
      <c r="E4" s="63"/>
      <c r="F4" s="63"/>
      <c r="G4" s="63"/>
      <c r="H4" s="63"/>
      <c r="I4" s="63"/>
      <c r="J4" s="63"/>
      <c r="K4" s="64"/>
    </row>
    <row r="5" spans="1:11" ht="14" thickBot="1" x14ac:dyDescent="0.2">
      <c r="B5" s="61"/>
      <c r="C5" s="65" t="s">
        <v>2</v>
      </c>
      <c r="D5" s="65" t="s">
        <v>3</v>
      </c>
      <c r="E5" s="65" t="s">
        <v>4</v>
      </c>
      <c r="F5" s="65" t="s">
        <v>5</v>
      </c>
      <c r="G5" s="65" t="s">
        <v>6</v>
      </c>
      <c r="H5" s="65" t="s">
        <v>7</v>
      </c>
      <c r="I5" s="65" t="s">
        <v>8</v>
      </c>
      <c r="J5" s="65" t="s">
        <v>49</v>
      </c>
      <c r="K5" s="64"/>
    </row>
    <row r="6" spans="1:11" ht="14" thickBot="1" x14ac:dyDescent="0.2">
      <c r="B6" s="61"/>
      <c r="C6" s="66" t="s">
        <v>9</v>
      </c>
      <c r="D6" s="67">
        <v>93993</v>
      </c>
      <c r="E6" s="67">
        <v>84773</v>
      </c>
      <c r="F6" s="67">
        <v>88833</v>
      </c>
      <c r="G6" s="67">
        <v>95838</v>
      </c>
      <c r="H6" s="67">
        <v>93874</v>
      </c>
      <c r="I6" s="67">
        <v>83994</v>
      </c>
      <c r="J6" s="68">
        <f t="shared" ref="J6:J15" si="0">SUM(D6:I6)</f>
        <v>541305</v>
      </c>
      <c r="K6" s="64"/>
    </row>
    <row r="7" spans="1:11" ht="14" thickBot="1" x14ac:dyDescent="0.2">
      <c r="B7" s="61"/>
      <c r="C7" s="66" t="s">
        <v>10</v>
      </c>
      <c r="D7" s="67">
        <v>87413</v>
      </c>
      <c r="E7" s="67">
        <v>78838</v>
      </c>
      <c r="F7" s="67">
        <v>82614</v>
      </c>
      <c r="G7" s="67">
        <v>89129</v>
      </c>
      <c r="H7" s="67">
        <v>873020</v>
      </c>
      <c r="I7" s="67">
        <v>78114</v>
      </c>
      <c r="J7" s="68">
        <f t="shared" si="0"/>
        <v>1289128</v>
      </c>
      <c r="K7" s="64"/>
    </row>
    <row r="8" spans="1:11" ht="14" thickBot="1" x14ac:dyDescent="0.2">
      <c r="B8" s="61"/>
      <c r="C8" s="66" t="s">
        <v>11</v>
      </c>
      <c r="D8" s="67">
        <v>90035</v>
      </c>
      <c r="E8" s="67">
        <v>2120400</v>
      </c>
      <c r="F8" s="67">
        <v>85093</v>
      </c>
      <c r="G8" s="67">
        <v>91803</v>
      </c>
      <c r="H8" s="67">
        <v>899210</v>
      </c>
      <c r="I8" s="67">
        <v>80457</v>
      </c>
      <c r="J8" s="68">
        <f t="shared" si="0"/>
        <v>3366998</v>
      </c>
      <c r="K8" s="64"/>
    </row>
    <row r="9" spans="1:11" ht="14" thickBot="1" x14ac:dyDescent="0.2">
      <c r="B9" s="61"/>
      <c r="C9" s="66" t="s">
        <v>12</v>
      </c>
      <c r="D9" s="67">
        <v>92736</v>
      </c>
      <c r="E9" s="67">
        <v>83640</v>
      </c>
      <c r="F9" s="67">
        <v>87645</v>
      </c>
      <c r="G9" s="67">
        <v>94557</v>
      </c>
      <c r="H9" s="67">
        <v>92619</v>
      </c>
      <c r="I9" s="67">
        <v>82871</v>
      </c>
      <c r="J9" s="68">
        <f t="shared" si="0"/>
        <v>534068</v>
      </c>
      <c r="K9" s="64"/>
    </row>
    <row r="10" spans="1:11" ht="14" thickBot="1" x14ac:dyDescent="0.2">
      <c r="B10" s="61"/>
      <c r="C10" s="66" t="s">
        <v>13</v>
      </c>
      <c r="D10" s="67">
        <v>3624500</v>
      </c>
      <c r="E10" s="67">
        <v>77785</v>
      </c>
      <c r="F10" s="67">
        <v>81510</v>
      </c>
      <c r="G10" s="67">
        <v>87938</v>
      </c>
      <c r="H10" s="67">
        <v>86136</v>
      </c>
      <c r="I10" s="67">
        <v>77070</v>
      </c>
      <c r="J10" s="68">
        <f t="shared" si="0"/>
        <v>4034939</v>
      </c>
      <c r="K10" s="64"/>
    </row>
    <row r="11" spans="1:11" ht="14" thickBot="1" x14ac:dyDescent="0.2">
      <c r="B11" s="61"/>
      <c r="C11" s="66" t="s">
        <v>14</v>
      </c>
      <c r="D11" s="67">
        <v>88832</v>
      </c>
      <c r="E11" s="67">
        <v>80118</v>
      </c>
      <c r="F11" s="67">
        <v>83956</v>
      </c>
      <c r="G11" s="67">
        <v>90576</v>
      </c>
      <c r="H11" s="67">
        <v>88720</v>
      </c>
      <c r="I11" s="67">
        <v>79382</v>
      </c>
      <c r="J11" s="68">
        <f t="shared" si="0"/>
        <v>511584</v>
      </c>
      <c r="K11" s="64"/>
    </row>
    <row r="12" spans="1:11" ht="14" thickBot="1" x14ac:dyDescent="0.2">
      <c r="B12" s="61"/>
      <c r="C12" s="66" t="s">
        <v>15</v>
      </c>
      <c r="D12" s="67">
        <v>82614</v>
      </c>
      <c r="E12" s="67">
        <v>74510</v>
      </c>
      <c r="F12" s="67">
        <v>78079</v>
      </c>
      <c r="G12" s="67">
        <v>84236</v>
      </c>
      <c r="H12" s="67">
        <v>82509</v>
      </c>
      <c r="I12" s="67">
        <v>73825</v>
      </c>
      <c r="J12" s="68">
        <f t="shared" si="0"/>
        <v>475773</v>
      </c>
      <c r="K12" s="64"/>
    </row>
    <row r="13" spans="1:11" ht="14" thickBot="1" x14ac:dyDescent="0.2">
      <c r="B13" s="61"/>
      <c r="C13" s="66" t="s">
        <v>16</v>
      </c>
      <c r="D13" s="67">
        <v>85092</v>
      </c>
      <c r="E13" s="67">
        <v>76745</v>
      </c>
      <c r="F13" s="67">
        <v>80421</v>
      </c>
      <c r="G13" s="67">
        <v>86763</v>
      </c>
      <c r="H13" s="67">
        <v>84985</v>
      </c>
      <c r="I13" s="67">
        <v>76040</v>
      </c>
      <c r="J13" s="68">
        <f t="shared" si="0"/>
        <v>490046</v>
      </c>
      <c r="K13" s="64"/>
    </row>
    <row r="14" spans="1:11" ht="14" thickBot="1" x14ac:dyDescent="0.2">
      <c r="B14" s="61"/>
      <c r="C14" s="66" t="s">
        <v>17</v>
      </c>
      <c r="D14" s="67">
        <v>87645</v>
      </c>
      <c r="E14" s="67">
        <v>79048</v>
      </c>
      <c r="F14" s="67">
        <v>82834</v>
      </c>
      <c r="G14" s="67">
        <v>89366</v>
      </c>
      <c r="H14" s="67">
        <v>87534</v>
      </c>
      <c r="I14" s="67">
        <v>78321</v>
      </c>
      <c r="J14" s="68">
        <f t="shared" si="0"/>
        <v>504748</v>
      </c>
      <c r="K14" s="64"/>
    </row>
    <row r="15" spans="1:11" ht="14" thickBot="1" x14ac:dyDescent="0.2">
      <c r="B15" s="61"/>
      <c r="C15" s="66" t="s">
        <v>18</v>
      </c>
      <c r="D15" s="67">
        <v>90275</v>
      </c>
      <c r="E15" s="67">
        <v>81419</v>
      </c>
      <c r="F15" s="67">
        <v>85319</v>
      </c>
      <c r="G15" s="67">
        <v>920470</v>
      </c>
      <c r="H15" s="67">
        <v>90160</v>
      </c>
      <c r="I15" s="67">
        <v>80671</v>
      </c>
      <c r="J15" s="68">
        <f t="shared" si="0"/>
        <v>1348314</v>
      </c>
      <c r="K15" s="64"/>
    </row>
    <row r="16" spans="1:11" ht="14" thickBot="1" x14ac:dyDescent="0.2">
      <c r="B16" s="61"/>
      <c r="C16" s="69" t="s">
        <v>49</v>
      </c>
      <c r="D16" s="70">
        <f t="shared" ref="D16:J16" si="1">SUM(D6:D15)</f>
        <v>4423135</v>
      </c>
      <c r="E16" s="70">
        <f t="shared" si="1"/>
        <v>2837276</v>
      </c>
      <c r="F16" s="70">
        <f t="shared" si="1"/>
        <v>836304</v>
      </c>
      <c r="G16" s="70">
        <f t="shared" si="1"/>
        <v>1730676</v>
      </c>
      <c r="H16" s="70">
        <f t="shared" si="1"/>
        <v>2478767</v>
      </c>
      <c r="I16" s="70">
        <f t="shared" si="1"/>
        <v>790745</v>
      </c>
      <c r="J16" s="70">
        <f t="shared" si="1"/>
        <v>13096903</v>
      </c>
      <c r="K16" s="64"/>
    </row>
    <row r="17" spans="1:12" ht="8" customHeight="1" x14ac:dyDescent="0.15">
      <c r="B17" s="71"/>
      <c r="C17" s="72"/>
      <c r="D17" s="72"/>
      <c r="E17" s="72"/>
      <c r="F17" s="72"/>
      <c r="G17" s="72"/>
      <c r="H17" s="72"/>
      <c r="I17" s="72"/>
      <c r="J17" s="72"/>
      <c r="K17" s="73"/>
    </row>
    <row r="19" spans="1:12" ht="18" x14ac:dyDescent="0.2">
      <c r="A19" s="74"/>
      <c r="B19" s="74"/>
      <c r="C19" s="75"/>
      <c r="D19" s="74"/>
      <c r="E19" s="74"/>
      <c r="F19" s="74"/>
      <c r="G19" s="74"/>
      <c r="H19" s="74"/>
      <c r="I19" s="74"/>
      <c r="J19" s="74"/>
      <c r="K19" s="74"/>
      <c r="L19" s="74"/>
    </row>
    <row r="20" spans="1:12" x14ac:dyDescent="0.15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</row>
    <row r="21" spans="1:12" x14ac:dyDescent="0.15">
      <c r="A21" s="74"/>
      <c r="B21" s="74"/>
      <c r="C21" s="76"/>
      <c r="D21" s="76"/>
      <c r="E21" s="76"/>
      <c r="F21" s="76"/>
      <c r="G21" s="76"/>
      <c r="H21" s="76"/>
      <c r="I21" s="76"/>
      <c r="J21" s="76"/>
      <c r="K21" s="74"/>
      <c r="L21" s="74"/>
    </row>
    <row r="22" spans="1:12" x14ac:dyDescent="0.15">
      <c r="A22" s="74"/>
      <c r="B22" s="74"/>
      <c r="C22" s="77"/>
      <c r="D22" s="78"/>
      <c r="E22" s="78"/>
      <c r="F22" s="78"/>
      <c r="G22" s="78"/>
      <c r="H22" s="78"/>
      <c r="I22" s="78"/>
      <c r="J22" s="79"/>
      <c r="K22" s="74"/>
      <c r="L22" s="74"/>
    </row>
    <row r="23" spans="1:12" x14ac:dyDescent="0.15">
      <c r="A23" s="74"/>
      <c r="B23" s="74"/>
      <c r="C23" s="77"/>
      <c r="D23" s="78"/>
      <c r="E23" s="78"/>
      <c r="F23" s="78"/>
      <c r="G23" s="78"/>
      <c r="H23" s="78"/>
      <c r="I23" s="78"/>
      <c r="J23" s="79"/>
      <c r="K23" s="74"/>
      <c r="L23" s="74"/>
    </row>
    <row r="24" spans="1:12" x14ac:dyDescent="0.15">
      <c r="A24" s="74"/>
      <c r="B24" s="74"/>
      <c r="C24" s="77"/>
      <c r="D24" s="78"/>
      <c r="E24" s="78"/>
      <c r="F24" s="78"/>
      <c r="G24" s="78"/>
      <c r="H24" s="78"/>
      <c r="I24" s="78"/>
      <c r="J24" s="79"/>
      <c r="K24" s="74"/>
      <c r="L24" s="74"/>
    </row>
    <row r="25" spans="1:12" x14ac:dyDescent="0.15">
      <c r="A25" s="74"/>
      <c r="B25" s="74"/>
      <c r="C25" s="77"/>
      <c r="D25" s="78"/>
      <c r="E25" s="78"/>
      <c r="F25" s="78"/>
      <c r="G25" s="78"/>
      <c r="H25" s="78"/>
      <c r="I25" s="78"/>
      <c r="J25" s="79"/>
      <c r="K25" s="74"/>
      <c r="L25" s="74"/>
    </row>
    <row r="26" spans="1:12" x14ac:dyDescent="0.15">
      <c r="A26" s="74"/>
      <c r="B26" s="74"/>
      <c r="C26" s="77"/>
      <c r="D26" s="78"/>
      <c r="E26" s="78"/>
      <c r="F26" s="78"/>
      <c r="G26" s="78"/>
      <c r="H26" s="78"/>
      <c r="I26" s="78"/>
      <c r="J26" s="79"/>
      <c r="K26" s="74"/>
      <c r="L26" s="74"/>
    </row>
    <row r="27" spans="1:12" x14ac:dyDescent="0.15">
      <c r="A27" s="74"/>
      <c r="B27" s="74"/>
      <c r="C27" s="77"/>
      <c r="D27" s="78"/>
      <c r="E27" s="78"/>
      <c r="F27" s="78"/>
      <c r="G27" s="78"/>
      <c r="H27" s="78"/>
      <c r="I27" s="78"/>
      <c r="J27" s="79"/>
      <c r="K27" s="74"/>
      <c r="L27" s="74"/>
    </row>
    <row r="28" spans="1:12" x14ac:dyDescent="0.15">
      <c r="A28" s="74"/>
      <c r="B28" s="74"/>
      <c r="C28" s="77"/>
      <c r="D28" s="78"/>
      <c r="E28" s="78"/>
      <c r="F28" s="78"/>
      <c r="G28" s="78"/>
      <c r="H28" s="78"/>
      <c r="I28" s="78"/>
      <c r="J28" s="79"/>
      <c r="K28" s="74"/>
      <c r="L28" s="74"/>
    </row>
    <row r="29" spans="1:12" x14ac:dyDescent="0.15">
      <c r="A29" s="74"/>
      <c r="B29" s="74"/>
      <c r="C29" s="77"/>
      <c r="D29" s="78"/>
      <c r="E29" s="78"/>
      <c r="F29" s="78"/>
      <c r="G29" s="78"/>
      <c r="H29" s="78"/>
      <c r="I29" s="78"/>
      <c r="J29" s="79"/>
      <c r="K29" s="74"/>
      <c r="L29" s="74"/>
    </row>
    <row r="30" spans="1:12" x14ac:dyDescent="0.15">
      <c r="A30" s="74"/>
      <c r="B30" s="74"/>
      <c r="C30" s="77"/>
      <c r="D30" s="78"/>
      <c r="E30" s="78"/>
      <c r="F30" s="78"/>
      <c r="G30" s="78"/>
      <c r="H30" s="78"/>
      <c r="I30" s="78"/>
      <c r="J30" s="79"/>
      <c r="K30" s="74"/>
      <c r="L30" s="74"/>
    </row>
    <row r="31" spans="1:12" x14ac:dyDescent="0.15">
      <c r="A31" s="74"/>
      <c r="B31" s="74"/>
      <c r="C31" s="77"/>
      <c r="D31" s="78"/>
      <c r="E31" s="78"/>
      <c r="F31" s="78"/>
      <c r="G31" s="78"/>
      <c r="H31" s="78"/>
      <c r="I31" s="78"/>
      <c r="J31" s="79"/>
      <c r="K31" s="74"/>
      <c r="L31" s="74"/>
    </row>
    <row r="32" spans="1:12" x14ac:dyDescent="0.15">
      <c r="A32" s="74"/>
      <c r="B32" s="74"/>
      <c r="C32" s="80"/>
      <c r="D32" s="81"/>
      <c r="E32" s="81"/>
      <c r="F32" s="81"/>
      <c r="G32" s="81"/>
      <c r="H32" s="81"/>
      <c r="I32" s="81"/>
      <c r="J32" s="81"/>
      <c r="K32" s="74"/>
      <c r="L32" s="74"/>
    </row>
    <row r="33" spans="1:12" ht="8" customHeight="1" x14ac:dyDescent="0.15">
      <c r="A33" s="74"/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</row>
    <row r="34" spans="1:12" x14ac:dyDescent="0.15">
      <c r="A34" s="74"/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</row>
    <row r="35" spans="1:12" x14ac:dyDescent="0.15">
      <c r="A35" s="74"/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</row>
    <row r="36" spans="1:12" x14ac:dyDescent="0.15">
      <c r="A36" s="74"/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</row>
    <row r="37" spans="1:12" x14ac:dyDescent="0.15">
      <c r="A37" s="74"/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</row>
    <row r="38" spans="1:12" x14ac:dyDescent="0.15">
      <c r="A38" s="74"/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</row>
  </sheetData>
  <phoneticPr fontId="4" type="noConversion"/>
  <pageMargins left="0.7" right="0.7" top="0.75" bottom="0.75" header="0.5" footer="0.5"/>
  <pageSetup scale="95" orientation="landscape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37"/>
  <sheetViews>
    <sheetView showGridLines="0" zoomScale="144" workbookViewId="0">
      <selection activeCell="A2" sqref="A2"/>
    </sheetView>
  </sheetViews>
  <sheetFormatPr baseColWidth="10" defaultColWidth="10.59765625" defaultRowHeight="13" x14ac:dyDescent="0.15"/>
  <cols>
    <col min="1" max="1" width="4.19921875" style="57" customWidth="1"/>
    <col min="2" max="2" width="13.59765625" style="109" customWidth="1"/>
    <col min="3" max="4" width="11" style="110" customWidth="1"/>
    <col min="5" max="5" width="9.796875" style="110" customWidth="1"/>
    <col min="6" max="7" width="11" style="110" customWidth="1"/>
    <col min="8" max="8" width="10" style="110" customWidth="1"/>
    <col min="9" max="9" width="12.59765625" style="110" customWidth="1"/>
    <col min="10" max="10" width="9.796875" style="110" customWidth="1"/>
    <col min="11" max="11" width="2" style="57" customWidth="1"/>
    <col min="12" max="13" width="10.59765625" style="57" customWidth="1"/>
    <col min="14" max="14" width="2" style="57" customWidth="1"/>
    <col min="15" max="15" width="16.59765625" style="57" customWidth="1"/>
    <col min="16" max="22" width="18.796875" style="57" customWidth="1"/>
    <col min="23" max="23" width="2" style="57" customWidth="1"/>
    <col min="24" max="16384" width="10.59765625" style="57"/>
  </cols>
  <sheetData>
    <row r="1" spans="1:11" x14ac:dyDescent="0.15">
      <c r="A1" s="111" t="s">
        <v>21</v>
      </c>
    </row>
    <row r="2" spans="1:11" ht="17.25" customHeight="1" x14ac:dyDescent="0.2">
      <c r="B2" s="82" t="s">
        <v>19</v>
      </c>
      <c r="C2" s="83"/>
      <c r="D2" s="83"/>
      <c r="E2" s="83"/>
      <c r="F2" s="83"/>
      <c r="G2" s="83"/>
      <c r="H2" s="83"/>
      <c r="I2" s="83"/>
      <c r="J2" s="83"/>
      <c r="K2" s="63"/>
    </row>
    <row r="3" spans="1:11" x14ac:dyDescent="0.15">
      <c r="B3" s="84"/>
      <c r="C3" s="83"/>
      <c r="D3" s="83"/>
      <c r="E3" s="83"/>
      <c r="F3" s="83"/>
      <c r="G3" s="83"/>
      <c r="H3" s="83"/>
      <c r="I3" s="83"/>
      <c r="J3" s="83"/>
      <c r="K3" s="63"/>
    </row>
    <row r="4" spans="1:11" ht="15.75" customHeight="1" x14ac:dyDescent="0.15">
      <c r="B4" s="85" t="s">
        <v>2</v>
      </c>
      <c r="C4" s="86" t="s">
        <v>3</v>
      </c>
      <c r="D4" s="86" t="s">
        <v>4</v>
      </c>
      <c r="E4" s="86" t="s">
        <v>5</v>
      </c>
      <c r="F4" s="86" t="s">
        <v>6</v>
      </c>
      <c r="G4" s="86" t="s">
        <v>7</v>
      </c>
      <c r="H4" s="86" t="s">
        <v>8</v>
      </c>
      <c r="I4" s="86" t="s">
        <v>49</v>
      </c>
      <c r="J4" s="87" t="s">
        <v>20</v>
      </c>
      <c r="K4" s="63"/>
    </row>
    <row r="5" spans="1:11" ht="15.75" customHeight="1" x14ac:dyDescent="0.15">
      <c r="B5" s="88" t="s">
        <v>13</v>
      </c>
      <c r="C5" s="89">
        <v>3624500</v>
      </c>
      <c r="D5" s="89">
        <v>77785</v>
      </c>
      <c r="E5" s="89">
        <v>81510</v>
      </c>
      <c r="F5" s="89">
        <v>87938</v>
      </c>
      <c r="G5" s="89">
        <v>86136</v>
      </c>
      <c r="H5" s="89">
        <v>77070</v>
      </c>
      <c r="I5" s="90">
        <f t="shared" ref="I5:I14" si="0">SUM(C5:H5)</f>
        <v>4034939</v>
      </c>
      <c r="J5" s="91">
        <f t="shared" ref="J5:J14" si="1">I5/$I$15</f>
        <v>0.30808344537636112</v>
      </c>
      <c r="K5" s="63"/>
    </row>
    <row r="6" spans="1:11" ht="15.75" customHeight="1" x14ac:dyDescent="0.15">
      <c r="B6" s="92" t="s">
        <v>11</v>
      </c>
      <c r="C6" s="93">
        <v>90035</v>
      </c>
      <c r="D6" s="93">
        <v>2120400</v>
      </c>
      <c r="E6" s="93">
        <v>85093</v>
      </c>
      <c r="F6" s="93">
        <v>91803</v>
      </c>
      <c r="G6" s="93">
        <v>899210</v>
      </c>
      <c r="H6" s="93">
        <v>80457</v>
      </c>
      <c r="I6" s="94">
        <f t="shared" si="0"/>
        <v>3366998</v>
      </c>
      <c r="J6" s="91">
        <f t="shared" si="1"/>
        <v>0.25708352577704818</v>
      </c>
      <c r="K6" s="63"/>
    </row>
    <row r="7" spans="1:11" ht="15.75" customHeight="1" x14ac:dyDescent="0.15">
      <c r="B7" s="88" t="s">
        <v>18</v>
      </c>
      <c r="C7" s="89">
        <v>90275</v>
      </c>
      <c r="D7" s="89">
        <v>81419</v>
      </c>
      <c r="E7" s="89">
        <v>85319</v>
      </c>
      <c r="F7" s="89">
        <v>920470</v>
      </c>
      <c r="G7" s="89">
        <v>90160</v>
      </c>
      <c r="H7" s="89">
        <v>80671</v>
      </c>
      <c r="I7" s="90">
        <f t="shared" si="0"/>
        <v>1348314</v>
      </c>
      <c r="J7" s="91">
        <f t="shared" si="1"/>
        <v>0.10294907124226239</v>
      </c>
      <c r="K7" s="63"/>
    </row>
    <row r="8" spans="1:11" ht="15.75" customHeight="1" x14ac:dyDescent="0.15">
      <c r="B8" s="92" t="s">
        <v>10</v>
      </c>
      <c r="C8" s="93">
        <v>87413</v>
      </c>
      <c r="D8" s="93">
        <v>78838</v>
      </c>
      <c r="E8" s="93">
        <v>82614</v>
      </c>
      <c r="F8" s="93">
        <v>89129</v>
      </c>
      <c r="G8" s="93">
        <v>873020</v>
      </c>
      <c r="H8" s="93">
        <v>78114</v>
      </c>
      <c r="I8" s="94">
        <f t="shared" si="0"/>
        <v>1289128</v>
      </c>
      <c r="J8" s="91">
        <f t="shared" si="1"/>
        <v>9.8429987608520883E-2</v>
      </c>
      <c r="K8" s="63"/>
    </row>
    <row r="9" spans="1:11" ht="15.75" customHeight="1" x14ac:dyDescent="0.15">
      <c r="B9" s="88" t="s">
        <v>9</v>
      </c>
      <c r="C9" s="89">
        <v>93993</v>
      </c>
      <c r="D9" s="89">
        <v>84773</v>
      </c>
      <c r="E9" s="89">
        <v>88833</v>
      </c>
      <c r="F9" s="89">
        <v>95838</v>
      </c>
      <c r="G9" s="89">
        <v>93874</v>
      </c>
      <c r="H9" s="89">
        <v>83994</v>
      </c>
      <c r="I9" s="90">
        <f t="shared" si="0"/>
        <v>541305</v>
      </c>
      <c r="J9" s="91">
        <f t="shared" si="1"/>
        <v>4.1330763463698253E-2</v>
      </c>
      <c r="K9" s="63"/>
    </row>
    <row r="10" spans="1:11" ht="15.75" customHeight="1" x14ac:dyDescent="0.15">
      <c r="B10" s="92" t="s">
        <v>12</v>
      </c>
      <c r="C10" s="93">
        <v>92736</v>
      </c>
      <c r="D10" s="93">
        <v>83640</v>
      </c>
      <c r="E10" s="93">
        <v>87645</v>
      </c>
      <c r="F10" s="93">
        <v>94557</v>
      </c>
      <c r="G10" s="93">
        <v>92619</v>
      </c>
      <c r="H10" s="93">
        <v>82871</v>
      </c>
      <c r="I10" s="94">
        <f t="shared" si="0"/>
        <v>534068</v>
      </c>
      <c r="J10" s="91">
        <f t="shared" si="1"/>
        <v>4.0778190080509875E-2</v>
      </c>
      <c r="K10" s="63"/>
    </row>
    <row r="11" spans="1:11" ht="15.75" customHeight="1" x14ac:dyDescent="0.15">
      <c r="B11" s="88" t="s">
        <v>14</v>
      </c>
      <c r="C11" s="89">
        <v>88832</v>
      </c>
      <c r="D11" s="89">
        <v>80118</v>
      </c>
      <c r="E11" s="89">
        <v>83956</v>
      </c>
      <c r="F11" s="89">
        <v>90576</v>
      </c>
      <c r="G11" s="89">
        <v>88720</v>
      </c>
      <c r="H11" s="89">
        <v>79382</v>
      </c>
      <c r="I11" s="90">
        <f t="shared" si="0"/>
        <v>511584</v>
      </c>
      <c r="J11" s="91">
        <f t="shared" si="1"/>
        <v>3.9061448343932915E-2</v>
      </c>
      <c r="K11" s="63"/>
    </row>
    <row r="12" spans="1:11" ht="15.75" customHeight="1" x14ac:dyDescent="0.15">
      <c r="B12" s="92" t="s">
        <v>17</v>
      </c>
      <c r="C12" s="93">
        <v>87645</v>
      </c>
      <c r="D12" s="93">
        <v>79048</v>
      </c>
      <c r="E12" s="93">
        <v>82834</v>
      </c>
      <c r="F12" s="93">
        <v>89366</v>
      </c>
      <c r="G12" s="93">
        <v>87534</v>
      </c>
      <c r="H12" s="93">
        <v>78321</v>
      </c>
      <c r="I12" s="94">
        <f t="shared" si="0"/>
        <v>504748</v>
      </c>
      <c r="J12" s="91">
        <f t="shared" si="1"/>
        <v>3.8539492886218982E-2</v>
      </c>
      <c r="K12" s="63"/>
    </row>
    <row r="13" spans="1:11" ht="15.75" customHeight="1" x14ac:dyDescent="0.15">
      <c r="B13" s="88" t="s">
        <v>16</v>
      </c>
      <c r="C13" s="89">
        <v>85092</v>
      </c>
      <c r="D13" s="89">
        <v>76745</v>
      </c>
      <c r="E13" s="89">
        <v>80421</v>
      </c>
      <c r="F13" s="89">
        <v>86763</v>
      </c>
      <c r="G13" s="89">
        <v>84985</v>
      </c>
      <c r="H13" s="89">
        <v>76040</v>
      </c>
      <c r="I13" s="90">
        <f t="shared" si="0"/>
        <v>490046</v>
      </c>
      <c r="J13" s="91">
        <f t="shared" si="1"/>
        <v>3.7416937424061249E-2</v>
      </c>
      <c r="K13" s="63"/>
    </row>
    <row r="14" spans="1:11" ht="15.75" customHeight="1" x14ac:dyDescent="0.15">
      <c r="B14" s="92" t="s">
        <v>15</v>
      </c>
      <c r="C14" s="93">
        <v>82614</v>
      </c>
      <c r="D14" s="93">
        <v>74510</v>
      </c>
      <c r="E14" s="93">
        <v>78079</v>
      </c>
      <c r="F14" s="93">
        <v>84236</v>
      </c>
      <c r="G14" s="93">
        <v>82509</v>
      </c>
      <c r="H14" s="93">
        <v>73825</v>
      </c>
      <c r="I14" s="94">
        <f t="shared" si="0"/>
        <v>475773</v>
      </c>
      <c r="J14" s="95">
        <f t="shared" si="1"/>
        <v>3.6327137797386146E-2</v>
      </c>
      <c r="K14" s="63"/>
    </row>
    <row r="15" spans="1:11" ht="17.25" customHeight="1" x14ac:dyDescent="0.15">
      <c r="B15" s="96" t="s">
        <v>49</v>
      </c>
      <c r="C15" s="97">
        <f t="shared" ref="C15:J15" si="2">SUM(C5:C14)</f>
        <v>4423135</v>
      </c>
      <c r="D15" s="97">
        <f t="shared" si="2"/>
        <v>2837276</v>
      </c>
      <c r="E15" s="97">
        <f t="shared" si="2"/>
        <v>836304</v>
      </c>
      <c r="F15" s="97">
        <f t="shared" si="2"/>
        <v>1730676</v>
      </c>
      <c r="G15" s="97">
        <f t="shared" si="2"/>
        <v>2478767</v>
      </c>
      <c r="H15" s="97">
        <f t="shared" si="2"/>
        <v>790745</v>
      </c>
      <c r="I15" s="97">
        <f t="shared" si="2"/>
        <v>13096903</v>
      </c>
      <c r="J15" s="98">
        <f t="shared" si="2"/>
        <v>0.99999999999999989</v>
      </c>
      <c r="K15" s="63"/>
    </row>
    <row r="16" spans="1:11" ht="8" customHeight="1" x14ac:dyDescent="0.15">
      <c r="B16" s="84"/>
      <c r="C16" s="83"/>
      <c r="D16" s="83"/>
      <c r="E16" s="83"/>
      <c r="F16" s="83"/>
      <c r="G16" s="83"/>
      <c r="H16" s="83"/>
      <c r="I16" s="83"/>
      <c r="J16" s="83"/>
      <c r="K16" s="63"/>
    </row>
    <row r="18" spans="2:12" ht="18" x14ac:dyDescent="0.2">
      <c r="B18" s="99"/>
      <c r="C18" s="100"/>
      <c r="D18" s="100"/>
      <c r="E18" s="100"/>
      <c r="F18" s="100"/>
      <c r="G18" s="100"/>
      <c r="H18" s="100"/>
      <c r="I18" s="100"/>
      <c r="J18" s="100"/>
      <c r="K18" s="74"/>
      <c r="L18" s="74"/>
    </row>
    <row r="19" spans="2:12" x14ac:dyDescent="0.15">
      <c r="B19" s="101"/>
      <c r="C19" s="100"/>
      <c r="D19" s="100"/>
      <c r="E19" s="100"/>
      <c r="F19" s="100"/>
      <c r="G19" s="100"/>
      <c r="H19" s="100"/>
      <c r="I19" s="100"/>
      <c r="J19" s="100"/>
      <c r="K19" s="74"/>
      <c r="L19" s="74"/>
    </row>
    <row r="20" spans="2:12" x14ac:dyDescent="0.15">
      <c r="B20" s="102"/>
      <c r="C20" s="103"/>
      <c r="D20" s="103"/>
      <c r="E20" s="103"/>
      <c r="F20" s="103"/>
      <c r="G20" s="103"/>
      <c r="H20" s="103"/>
      <c r="I20" s="103"/>
      <c r="J20" s="103"/>
      <c r="K20" s="74"/>
      <c r="L20" s="74"/>
    </row>
    <row r="21" spans="2:12" x14ac:dyDescent="0.15">
      <c r="B21" s="104"/>
      <c r="C21" s="105"/>
      <c r="D21" s="105"/>
      <c r="E21" s="105"/>
      <c r="F21" s="105"/>
      <c r="G21" s="105"/>
      <c r="H21" s="105"/>
      <c r="I21" s="106"/>
      <c r="J21" s="106"/>
      <c r="K21" s="74"/>
      <c r="L21" s="74"/>
    </row>
    <row r="22" spans="2:12" x14ac:dyDescent="0.15">
      <c r="B22" s="104"/>
      <c r="C22" s="105"/>
      <c r="D22" s="105"/>
      <c r="E22" s="105"/>
      <c r="F22" s="105"/>
      <c r="G22" s="105"/>
      <c r="H22" s="105"/>
      <c r="I22" s="106"/>
      <c r="J22" s="106"/>
      <c r="K22" s="74"/>
      <c r="L22" s="74"/>
    </row>
    <row r="23" spans="2:12" x14ac:dyDescent="0.15">
      <c r="B23" s="104"/>
      <c r="C23" s="105"/>
      <c r="D23" s="105"/>
      <c r="E23" s="105"/>
      <c r="F23" s="105"/>
      <c r="G23" s="105"/>
      <c r="H23" s="105"/>
      <c r="I23" s="106"/>
      <c r="J23" s="106"/>
      <c r="K23" s="74"/>
      <c r="L23" s="74"/>
    </row>
    <row r="24" spans="2:12" x14ac:dyDescent="0.15">
      <c r="B24" s="104"/>
      <c r="C24" s="105"/>
      <c r="D24" s="105"/>
      <c r="E24" s="105"/>
      <c r="F24" s="105"/>
      <c r="G24" s="105"/>
      <c r="H24" s="105"/>
      <c r="I24" s="106"/>
      <c r="J24" s="106"/>
      <c r="K24" s="74"/>
      <c r="L24" s="74"/>
    </row>
    <row r="25" spans="2:12" x14ac:dyDescent="0.15">
      <c r="B25" s="104"/>
      <c r="C25" s="105"/>
      <c r="D25" s="105"/>
      <c r="E25" s="105"/>
      <c r="F25" s="105"/>
      <c r="G25" s="105"/>
      <c r="H25" s="105"/>
      <c r="I25" s="106"/>
      <c r="J25" s="106"/>
      <c r="K25" s="74"/>
      <c r="L25" s="74"/>
    </row>
    <row r="26" spans="2:12" x14ac:dyDescent="0.15">
      <c r="B26" s="104"/>
      <c r="C26" s="105"/>
      <c r="D26" s="105"/>
      <c r="E26" s="105"/>
      <c r="F26" s="105"/>
      <c r="G26" s="105"/>
      <c r="H26" s="105"/>
      <c r="I26" s="106"/>
      <c r="J26" s="106"/>
      <c r="K26" s="74"/>
      <c r="L26" s="74"/>
    </row>
    <row r="27" spans="2:12" x14ac:dyDescent="0.15">
      <c r="B27" s="104"/>
      <c r="C27" s="105"/>
      <c r="D27" s="105"/>
      <c r="E27" s="105"/>
      <c r="F27" s="105"/>
      <c r="G27" s="105"/>
      <c r="H27" s="105"/>
      <c r="I27" s="106"/>
      <c r="J27" s="106"/>
      <c r="K27" s="74"/>
      <c r="L27" s="74"/>
    </row>
    <row r="28" spans="2:12" x14ac:dyDescent="0.15">
      <c r="B28" s="104"/>
      <c r="C28" s="105"/>
      <c r="D28" s="105"/>
      <c r="E28" s="105"/>
      <c r="F28" s="105"/>
      <c r="G28" s="105"/>
      <c r="H28" s="105"/>
      <c r="I28" s="106"/>
      <c r="J28" s="106"/>
      <c r="K28" s="74"/>
      <c r="L28" s="74"/>
    </row>
    <row r="29" spans="2:12" x14ac:dyDescent="0.15">
      <c r="B29" s="104"/>
      <c r="C29" s="105"/>
      <c r="D29" s="105"/>
      <c r="E29" s="105"/>
      <c r="F29" s="105"/>
      <c r="G29" s="105"/>
      <c r="H29" s="105"/>
      <c r="I29" s="106"/>
      <c r="J29" s="106"/>
      <c r="K29" s="74"/>
      <c r="L29" s="74"/>
    </row>
    <row r="30" spans="2:12" x14ac:dyDescent="0.15">
      <c r="B30" s="104"/>
      <c r="C30" s="105"/>
      <c r="D30" s="105"/>
      <c r="E30" s="105"/>
      <c r="F30" s="105"/>
      <c r="G30" s="105"/>
      <c r="H30" s="105"/>
      <c r="I30" s="106"/>
      <c r="J30" s="106"/>
      <c r="K30" s="74"/>
      <c r="L30" s="74"/>
    </row>
    <row r="31" spans="2:12" x14ac:dyDescent="0.15">
      <c r="B31" s="107"/>
      <c r="C31" s="108"/>
      <c r="D31" s="108"/>
      <c r="E31" s="108"/>
      <c r="F31" s="108"/>
      <c r="G31" s="108"/>
      <c r="H31" s="108"/>
      <c r="I31" s="108"/>
      <c r="J31" s="108"/>
      <c r="K31" s="74"/>
      <c r="L31" s="74"/>
    </row>
    <row r="32" spans="2:12" ht="8" customHeight="1" x14ac:dyDescent="0.15">
      <c r="B32" s="101"/>
      <c r="C32" s="100"/>
      <c r="D32" s="100"/>
      <c r="E32" s="100"/>
      <c r="F32" s="100"/>
      <c r="G32" s="100"/>
      <c r="H32" s="100"/>
      <c r="I32" s="100"/>
      <c r="J32" s="100"/>
      <c r="K32" s="74"/>
      <c r="L32" s="74"/>
    </row>
    <row r="33" spans="2:12" x14ac:dyDescent="0.15">
      <c r="B33" s="101"/>
      <c r="C33" s="100"/>
      <c r="D33" s="100"/>
      <c r="E33" s="100"/>
      <c r="F33" s="100"/>
      <c r="G33" s="100"/>
      <c r="H33" s="100"/>
      <c r="I33" s="100"/>
      <c r="J33" s="100"/>
      <c r="K33" s="74"/>
      <c r="L33" s="74"/>
    </row>
    <row r="34" spans="2:12" x14ac:dyDescent="0.15">
      <c r="B34" s="101"/>
      <c r="C34" s="100"/>
      <c r="D34" s="100"/>
      <c r="E34" s="100"/>
      <c r="F34" s="100"/>
      <c r="G34" s="100"/>
      <c r="H34" s="100"/>
      <c r="I34" s="100"/>
      <c r="J34" s="100"/>
      <c r="K34" s="74"/>
      <c r="L34" s="74"/>
    </row>
    <row r="35" spans="2:12" x14ac:dyDescent="0.15">
      <c r="B35" s="101"/>
      <c r="C35" s="100"/>
      <c r="D35" s="100"/>
      <c r="E35" s="100"/>
      <c r="F35" s="100"/>
      <c r="G35" s="100"/>
      <c r="H35" s="100"/>
      <c r="I35" s="100"/>
      <c r="J35" s="100"/>
      <c r="K35" s="74"/>
      <c r="L35" s="74"/>
    </row>
    <row r="36" spans="2:12" x14ac:dyDescent="0.15">
      <c r="B36" s="101"/>
      <c r="C36" s="100"/>
      <c r="D36" s="100"/>
      <c r="E36" s="100"/>
      <c r="F36" s="100"/>
      <c r="G36" s="100"/>
      <c r="H36" s="100"/>
      <c r="I36" s="100"/>
      <c r="J36" s="100"/>
      <c r="K36" s="74"/>
      <c r="L36" s="74"/>
    </row>
    <row r="37" spans="2:12" x14ac:dyDescent="0.15">
      <c r="B37" s="101"/>
      <c r="C37" s="100"/>
      <c r="D37" s="100"/>
      <c r="E37" s="100"/>
      <c r="F37" s="100"/>
      <c r="G37" s="100"/>
      <c r="H37" s="100"/>
      <c r="I37" s="100"/>
      <c r="J37" s="100"/>
      <c r="K37" s="74"/>
      <c r="L37" s="74"/>
    </row>
  </sheetData>
  <phoneticPr fontId="4" type="noConversion"/>
  <pageMargins left="0.7" right="0.7" top="0.75" bottom="0.75" header="0.5" footer="0.5"/>
  <pageSetup scale="95" orientation="landscape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A2" sqref="A2"/>
    </sheetView>
  </sheetViews>
  <sheetFormatPr baseColWidth="10" defaultRowHeight="14" x14ac:dyDescent="0.2"/>
  <cols>
    <col min="2" max="2" width="28.19921875" customWidth="1"/>
    <col min="3" max="3" width="36.3984375" customWidth="1"/>
  </cols>
  <sheetData>
    <row r="1" spans="1:3" x14ac:dyDescent="0.2">
      <c r="A1" s="4" t="s">
        <v>27</v>
      </c>
    </row>
    <row r="2" spans="1:3" x14ac:dyDescent="0.2">
      <c r="A2" s="4" t="s">
        <v>44</v>
      </c>
    </row>
    <row r="3" spans="1:3" x14ac:dyDescent="0.2">
      <c r="A3" s="6" t="s">
        <v>28</v>
      </c>
      <c r="B3" s="6" t="s">
        <v>29</v>
      </c>
      <c r="C3" s="6" t="s">
        <v>31</v>
      </c>
    </row>
    <row r="4" spans="1:3" x14ac:dyDescent="0.2">
      <c r="A4" s="5"/>
      <c r="B4" s="5" t="s">
        <v>30</v>
      </c>
      <c r="C4" s="5" t="s">
        <v>32</v>
      </c>
    </row>
    <row r="5" spans="1:3" x14ac:dyDescent="0.2">
      <c r="A5" s="3">
        <v>1983</v>
      </c>
      <c r="B5" s="3">
        <v>3615.9</v>
      </c>
      <c r="C5" s="3">
        <v>560.9</v>
      </c>
    </row>
    <row r="6" spans="1:3" x14ac:dyDescent="0.2">
      <c r="A6" s="3">
        <v>1984</v>
      </c>
      <c r="B6" s="3">
        <v>3723.4</v>
      </c>
      <c r="C6" s="3">
        <v>748.7</v>
      </c>
    </row>
    <row r="7" spans="1:3" x14ac:dyDescent="0.2">
      <c r="A7" s="3">
        <v>1985</v>
      </c>
      <c r="B7" s="3">
        <v>3472</v>
      </c>
      <c r="C7" s="3">
        <v>862.7</v>
      </c>
    </row>
    <row r="8" spans="1:3" x14ac:dyDescent="0.2">
      <c r="A8" s="3">
        <v>1986</v>
      </c>
      <c r="B8" s="3">
        <v>3421.3</v>
      </c>
      <c r="C8" s="3">
        <v>920.6</v>
      </c>
    </row>
    <row r="9" spans="1:3" x14ac:dyDescent="0.2">
      <c r="A9" s="3">
        <v>1987</v>
      </c>
      <c r="B9" s="3">
        <v>3399.4</v>
      </c>
      <c r="C9" s="3">
        <v>999.8</v>
      </c>
    </row>
    <row r="10" spans="1:3" x14ac:dyDescent="0.2">
      <c r="A10" s="3">
        <v>1988</v>
      </c>
      <c r="B10" s="3">
        <v>3510.2</v>
      </c>
      <c r="C10" s="3">
        <v>1130.8</v>
      </c>
    </row>
    <row r="11" spans="1:3" x14ac:dyDescent="0.2">
      <c r="A11" s="3">
        <v>1989</v>
      </c>
      <c r="B11" s="3">
        <v>3429.5</v>
      </c>
      <c r="C11" s="3">
        <v>1024</v>
      </c>
    </row>
    <row r="12" spans="1:3" x14ac:dyDescent="0.2">
      <c r="A12" s="3">
        <v>1990</v>
      </c>
      <c r="B12" s="3">
        <v>3318.5</v>
      </c>
      <c r="C12" s="3">
        <v>1051</v>
      </c>
    </row>
    <row r="13" spans="1:3" x14ac:dyDescent="0.2">
      <c r="A13" s="3">
        <v>1991</v>
      </c>
      <c r="B13" s="3">
        <v>3297.5</v>
      </c>
      <c r="C13" s="3" t="s">
        <v>33</v>
      </c>
    </row>
    <row r="14" spans="1:3" x14ac:dyDescent="0.2">
      <c r="A14" s="3">
        <v>1992</v>
      </c>
      <c r="B14" s="3">
        <v>3422.1</v>
      </c>
      <c r="C14" s="3" t="s">
        <v>33</v>
      </c>
    </row>
    <row r="15" spans="1:3" x14ac:dyDescent="0.2">
      <c r="A15" s="3">
        <v>1993</v>
      </c>
      <c r="B15" s="3">
        <v>3564.3</v>
      </c>
      <c r="C15" s="3">
        <v>1372.6</v>
      </c>
    </row>
    <row r="16" spans="1:3" x14ac:dyDescent="0.2">
      <c r="A16" s="3">
        <v>1994</v>
      </c>
      <c r="B16" s="3">
        <v>3563.3</v>
      </c>
      <c r="C16" s="3">
        <v>1577.8</v>
      </c>
    </row>
    <row r="17" spans="1:3" x14ac:dyDescent="0.2">
      <c r="B17" s="2"/>
      <c r="C17" s="2"/>
    </row>
    <row r="19" spans="1:3" x14ac:dyDescent="0.2">
      <c r="A19" s="2" t="s">
        <v>35</v>
      </c>
    </row>
    <row r="20" spans="1:3" x14ac:dyDescent="0.2">
      <c r="A20" t="s">
        <v>36</v>
      </c>
    </row>
    <row r="21" spans="1:3" x14ac:dyDescent="0.2">
      <c r="A21" t="s">
        <v>37</v>
      </c>
    </row>
    <row r="23" spans="1:3" x14ac:dyDescent="0.2">
      <c r="A23" t="s">
        <v>34</v>
      </c>
    </row>
  </sheetData>
  <pageMargins left="0.7" right="0.7" top="0.75" bottom="0.75" header="0.5" footer="0.5"/>
  <pageSetup paperSize="0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A2" sqref="A2"/>
    </sheetView>
  </sheetViews>
  <sheetFormatPr baseColWidth="10" defaultRowHeight="14" x14ac:dyDescent="0.2"/>
  <cols>
    <col min="1" max="1" width="13.19921875" customWidth="1"/>
    <col min="3" max="3" width="11.59765625" customWidth="1"/>
    <col min="4" max="4" width="11.19921875" customWidth="1"/>
    <col min="5" max="5" width="11.796875" customWidth="1"/>
    <col min="6" max="6" width="16.796875" customWidth="1"/>
  </cols>
  <sheetData>
    <row r="1" spans="1:6" x14ac:dyDescent="0.2">
      <c r="A1" s="4" t="s">
        <v>26</v>
      </c>
    </row>
    <row r="2" spans="1:6" x14ac:dyDescent="0.2">
      <c r="A2" s="4" t="s">
        <v>44</v>
      </c>
    </row>
    <row r="3" spans="1:6" x14ac:dyDescent="0.2">
      <c r="A3" s="42" t="s">
        <v>28</v>
      </c>
      <c r="B3" s="112" t="s">
        <v>29</v>
      </c>
      <c r="C3" s="113"/>
      <c r="D3" s="112" t="s">
        <v>31</v>
      </c>
      <c r="E3" s="113"/>
      <c r="F3" s="41"/>
    </row>
    <row r="4" spans="1:6" ht="42" x14ac:dyDescent="0.2">
      <c r="A4" s="30"/>
      <c r="B4" s="10" t="s">
        <v>38</v>
      </c>
      <c r="C4" s="11" t="s">
        <v>40</v>
      </c>
      <c r="D4" s="10" t="s">
        <v>39</v>
      </c>
      <c r="E4" s="11" t="s">
        <v>40</v>
      </c>
      <c r="F4" s="10" t="s">
        <v>42</v>
      </c>
    </row>
    <row r="5" spans="1:6" x14ac:dyDescent="0.2">
      <c r="A5" s="50">
        <v>1983</v>
      </c>
      <c r="B5" s="7">
        <v>3615.9</v>
      </c>
      <c r="C5" s="13">
        <f>B5/B$5</f>
        <v>1</v>
      </c>
      <c r="D5" s="7">
        <v>560.9</v>
      </c>
      <c r="E5" s="13">
        <f t="shared" ref="E5:E16" si="0">D5/D$5</f>
        <v>1</v>
      </c>
      <c r="F5" s="46">
        <f>D5/B5</f>
        <v>0.15512044027766253</v>
      </c>
    </row>
    <row r="6" spans="1:6" x14ac:dyDescent="0.2">
      <c r="A6" s="20">
        <v>1984</v>
      </c>
      <c r="B6" s="8">
        <v>3723.4</v>
      </c>
      <c r="C6" s="14">
        <f t="shared" ref="C6:C16" si="1">B6/B$5</f>
        <v>1.0297298044746812</v>
      </c>
      <c r="D6" s="8">
        <v>748.7</v>
      </c>
      <c r="E6" s="14">
        <f t="shared" si="0"/>
        <v>1.334819040827242</v>
      </c>
      <c r="F6" s="47">
        <f t="shared" ref="F6:F16" si="2">D6/B6</f>
        <v>0.20107965837675243</v>
      </c>
    </row>
    <row r="7" spans="1:6" x14ac:dyDescent="0.2">
      <c r="A7" s="20">
        <v>1985</v>
      </c>
      <c r="B7" s="8">
        <v>3472</v>
      </c>
      <c r="C7" s="14">
        <f t="shared" si="1"/>
        <v>0.96020354545203124</v>
      </c>
      <c r="D7" s="8">
        <v>862.7</v>
      </c>
      <c r="E7" s="14">
        <f t="shared" si="0"/>
        <v>1.5380638259939385</v>
      </c>
      <c r="F7" s="47">
        <f t="shared" si="2"/>
        <v>0.24847350230414747</v>
      </c>
    </row>
    <row r="8" spans="1:6" x14ac:dyDescent="0.2">
      <c r="A8" s="20">
        <v>1986</v>
      </c>
      <c r="B8" s="8">
        <v>3421.3</v>
      </c>
      <c r="C8" s="14">
        <f t="shared" si="1"/>
        <v>0.94618213999280953</v>
      </c>
      <c r="D8" s="8">
        <v>920.6</v>
      </c>
      <c r="E8" s="14">
        <f t="shared" si="0"/>
        <v>1.6412907826707079</v>
      </c>
      <c r="F8" s="47">
        <f t="shared" si="2"/>
        <v>0.26907900505655746</v>
      </c>
    </row>
    <row r="9" spans="1:6" x14ac:dyDescent="0.2">
      <c r="A9" s="20">
        <v>1987</v>
      </c>
      <c r="B9" s="8">
        <v>3399.4</v>
      </c>
      <c r="C9" s="14">
        <f t="shared" si="1"/>
        <v>0.9401255565695954</v>
      </c>
      <c r="D9" s="8">
        <v>999.8</v>
      </c>
      <c r="E9" s="14">
        <f t="shared" si="0"/>
        <v>1.7824924228917811</v>
      </c>
      <c r="F9" s="47">
        <f t="shared" si="2"/>
        <v>0.29411072542213329</v>
      </c>
    </row>
    <row r="10" spans="1:6" x14ac:dyDescent="0.2">
      <c r="A10" s="20">
        <v>1988</v>
      </c>
      <c r="B10" s="8">
        <v>3510.2</v>
      </c>
      <c r="C10" s="14">
        <f t="shared" si="1"/>
        <v>0.9707679969025691</v>
      </c>
      <c r="D10" s="8">
        <v>1130.8</v>
      </c>
      <c r="E10" s="14">
        <f t="shared" si="0"/>
        <v>2.0160456409342129</v>
      </c>
      <c r="F10" s="47">
        <f t="shared" si="2"/>
        <v>0.32214688621730958</v>
      </c>
    </row>
    <row r="11" spans="1:6" x14ac:dyDescent="0.2">
      <c r="A11" s="20">
        <v>1989</v>
      </c>
      <c r="B11" s="8">
        <v>3429.5</v>
      </c>
      <c r="C11" s="14">
        <f t="shared" si="1"/>
        <v>0.9484499018225061</v>
      </c>
      <c r="D11" s="8">
        <v>1024</v>
      </c>
      <c r="E11" s="14">
        <f t="shared" si="0"/>
        <v>1.8256373685148868</v>
      </c>
      <c r="F11" s="47">
        <f t="shared" si="2"/>
        <v>0.29858579967925353</v>
      </c>
    </row>
    <row r="12" spans="1:6" x14ac:dyDescent="0.2">
      <c r="A12" s="20">
        <v>1990</v>
      </c>
      <c r="B12" s="8">
        <v>3318.5</v>
      </c>
      <c r="C12" s="14">
        <f t="shared" si="1"/>
        <v>0.91775215022539336</v>
      </c>
      <c r="D12" s="8">
        <v>1051</v>
      </c>
      <c r="E12" s="14">
        <f t="shared" si="0"/>
        <v>1.8737742913175255</v>
      </c>
      <c r="F12" s="47">
        <f>D12/B12</f>
        <v>0.31670935663703481</v>
      </c>
    </row>
    <row r="13" spans="1:6" x14ac:dyDescent="0.2">
      <c r="A13" s="20">
        <v>1991</v>
      </c>
      <c r="B13" s="8">
        <v>3297.5</v>
      </c>
      <c r="C13" s="14">
        <f t="shared" si="1"/>
        <v>0.91194446749080449</v>
      </c>
      <c r="D13" s="12" t="s">
        <v>41</v>
      </c>
      <c r="E13" s="14" t="s">
        <v>41</v>
      </c>
      <c r="F13" s="47" t="s">
        <v>41</v>
      </c>
    </row>
    <row r="14" spans="1:6" x14ac:dyDescent="0.2">
      <c r="A14" s="20">
        <v>1992</v>
      </c>
      <c r="B14" s="8">
        <v>3422.1</v>
      </c>
      <c r="C14" s="14">
        <f t="shared" si="1"/>
        <v>0.94640338504936528</v>
      </c>
      <c r="D14" s="12" t="s">
        <v>41</v>
      </c>
      <c r="E14" s="14" t="s">
        <v>41</v>
      </c>
      <c r="F14" s="47" t="s">
        <v>41</v>
      </c>
    </row>
    <row r="15" spans="1:6" x14ac:dyDescent="0.2">
      <c r="A15" s="20">
        <v>1993</v>
      </c>
      <c r="B15" s="8">
        <v>3564.3</v>
      </c>
      <c r="C15" s="14">
        <f t="shared" si="1"/>
        <v>0.98572969385215303</v>
      </c>
      <c r="D15" s="8">
        <v>1372.6</v>
      </c>
      <c r="E15" s="14">
        <f t="shared" si="0"/>
        <v>2.4471385273667319</v>
      </c>
      <c r="F15" s="47">
        <f>D15/B15</f>
        <v>0.38509665291922673</v>
      </c>
    </row>
    <row r="16" spans="1:6" x14ac:dyDescent="0.2">
      <c r="A16" s="51">
        <v>1994</v>
      </c>
      <c r="B16" s="9">
        <v>3563.3</v>
      </c>
      <c r="C16" s="15">
        <f t="shared" si="1"/>
        <v>0.98545313753145836</v>
      </c>
      <c r="D16" s="9">
        <v>1577.8</v>
      </c>
      <c r="E16" s="15">
        <f t="shared" si="0"/>
        <v>2.8129791406667857</v>
      </c>
      <c r="F16" s="48">
        <f t="shared" si="2"/>
        <v>0.4427917941234249</v>
      </c>
    </row>
    <row r="17" spans="1:6" ht="70" x14ac:dyDescent="0.2">
      <c r="A17" s="52" t="s">
        <v>0</v>
      </c>
      <c r="B17" s="37">
        <f>C16^(1/(1994-1983))-1</f>
        <v>-1.3312681200916554E-3</v>
      </c>
      <c r="C17" s="38"/>
      <c r="D17" s="37">
        <f>E16^(1/(1994-1983))-1</f>
        <v>9.8584125639962661E-2</v>
      </c>
      <c r="E17" s="38"/>
      <c r="F17" s="49">
        <f>(F16/F5)^(1/(1994-1983))-1</f>
        <v>0.10004858525206073</v>
      </c>
    </row>
    <row r="19" spans="1:6" x14ac:dyDescent="0.2">
      <c r="A19" s="2" t="s">
        <v>35</v>
      </c>
    </row>
    <row r="20" spans="1:6" x14ac:dyDescent="0.2">
      <c r="A20" t="s">
        <v>36</v>
      </c>
    </row>
    <row r="21" spans="1:6" x14ac:dyDescent="0.2">
      <c r="A21" t="s">
        <v>37</v>
      </c>
    </row>
    <row r="22" spans="1:6" x14ac:dyDescent="0.2">
      <c r="A22" t="s">
        <v>43</v>
      </c>
    </row>
    <row r="23" spans="1:6" x14ac:dyDescent="0.2">
      <c r="A23" t="s">
        <v>57</v>
      </c>
    </row>
    <row r="24" spans="1:6" x14ac:dyDescent="0.2">
      <c r="A24" t="s">
        <v>56</v>
      </c>
    </row>
    <row r="25" spans="1:6" x14ac:dyDescent="0.2">
      <c r="A25" t="s">
        <v>58</v>
      </c>
    </row>
    <row r="26" spans="1:6" x14ac:dyDescent="0.2">
      <c r="A26" t="s">
        <v>59</v>
      </c>
    </row>
    <row r="27" spans="1:6" x14ac:dyDescent="0.2">
      <c r="A27" t="s">
        <v>60</v>
      </c>
    </row>
  </sheetData>
  <mergeCells count="2">
    <mergeCell ref="B3:C3"/>
    <mergeCell ref="D3:E3"/>
  </mergeCells>
  <pageMargins left="0.7" right="0.7" top="0.75" bottom="0.75" header="0.5" footer="0.5"/>
  <pageSetup paperSize="0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2" sqref="A2"/>
    </sheetView>
  </sheetViews>
  <sheetFormatPr baseColWidth="10" defaultRowHeight="14" x14ac:dyDescent="0.2"/>
  <cols>
    <col min="1" max="1" width="14.59765625" customWidth="1"/>
  </cols>
  <sheetData>
    <row r="1" spans="1:6" x14ac:dyDescent="0.2">
      <c r="A1" s="4" t="s">
        <v>25</v>
      </c>
    </row>
    <row r="2" spans="1:6" x14ac:dyDescent="0.2">
      <c r="A2" s="4" t="s">
        <v>45</v>
      </c>
    </row>
    <row r="3" spans="1:6" x14ac:dyDescent="0.2">
      <c r="A3" s="18"/>
      <c r="B3" s="18"/>
      <c r="C3" s="18"/>
      <c r="D3" s="18"/>
      <c r="E3" s="18"/>
      <c r="F3" s="18"/>
    </row>
    <row r="5" spans="1:6" x14ac:dyDescent="0.2">
      <c r="B5" s="21">
        <v>1973</v>
      </c>
      <c r="C5" s="21">
        <v>1986</v>
      </c>
      <c r="D5" s="21">
        <v>1990</v>
      </c>
      <c r="E5" s="21">
        <v>1995</v>
      </c>
      <c r="F5" s="21">
        <v>1997</v>
      </c>
    </row>
    <row r="6" spans="1:6" x14ac:dyDescent="0.2">
      <c r="B6" s="1"/>
      <c r="C6" s="1"/>
      <c r="D6" s="1"/>
      <c r="E6" s="1"/>
      <c r="F6" s="1"/>
    </row>
    <row r="7" spans="1:6" x14ac:dyDescent="0.2">
      <c r="A7" t="s">
        <v>46</v>
      </c>
      <c r="B7" s="1">
        <v>24.1</v>
      </c>
      <c r="C7" s="1">
        <v>26.9</v>
      </c>
      <c r="D7" s="1">
        <v>29.4</v>
      </c>
      <c r="E7" s="1">
        <v>32.1</v>
      </c>
      <c r="F7" s="1">
        <v>33.700000000000003</v>
      </c>
    </row>
    <row r="8" spans="1:6" x14ac:dyDescent="0.2">
      <c r="A8" t="s">
        <v>47</v>
      </c>
      <c r="B8" s="1">
        <v>31.5</v>
      </c>
      <c r="C8" s="1">
        <v>26.6</v>
      </c>
      <c r="D8" s="1">
        <v>32.1</v>
      </c>
      <c r="E8" s="1">
        <v>34.5</v>
      </c>
      <c r="F8" s="1">
        <v>32.6</v>
      </c>
    </row>
    <row r="9" spans="1:6" x14ac:dyDescent="0.2">
      <c r="A9" s="18" t="s">
        <v>48</v>
      </c>
      <c r="B9" s="21">
        <v>18.600000000000001</v>
      </c>
      <c r="C9" s="21">
        <v>20.8</v>
      </c>
      <c r="D9" s="21">
        <v>22.6</v>
      </c>
      <c r="E9" s="21">
        <v>24.1</v>
      </c>
      <c r="F9" s="21">
        <v>25.5</v>
      </c>
    </row>
    <row r="10" spans="1:6" x14ac:dyDescent="0.2">
      <c r="B10" s="1"/>
      <c r="C10" s="1"/>
      <c r="D10" s="1"/>
      <c r="E10" s="1"/>
      <c r="F10" s="1"/>
    </row>
    <row r="11" spans="1:6" x14ac:dyDescent="0.2">
      <c r="A11" s="18" t="s">
        <v>49</v>
      </c>
      <c r="B11" s="21">
        <f>SUM(B7:B10)</f>
        <v>74.2</v>
      </c>
      <c r="C11" s="21">
        <f>SUM(C7:C10)</f>
        <v>74.3</v>
      </c>
      <c r="D11" s="21">
        <f>SUM(D7:D10)</f>
        <v>84.1</v>
      </c>
      <c r="E11" s="21">
        <f>SUM(E7:E10)</f>
        <v>90.699999999999989</v>
      </c>
      <c r="F11" s="21">
        <f>SUM(F7:F10)</f>
        <v>91.800000000000011</v>
      </c>
    </row>
    <row r="13" spans="1:6" x14ac:dyDescent="0.2">
      <c r="A13" t="s">
        <v>50</v>
      </c>
    </row>
    <row r="14" spans="1:6" x14ac:dyDescent="0.2">
      <c r="A14" t="s">
        <v>51</v>
      </c>
    </row>
  </sheetData>
  <pageMargins left="0.7" right="0.7" top="0.75" bottom="0.75" header="0.5" footer="0.5"/>
  <pageSetup paperSize="0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A2" sqref="A2"/>
    </sheetView>
  </sheetViews>
  <sheetFormatPr baseColWidth="10" defaultRowHeight="14" x14ac:dyDescent="0.2"/>
  <cols>
    <col min="1" max="1" width="20" customWidth="1"/>
    <col min="2" max="6" width="10.59765625" customWidth="1"/>
    <col min="7" max="7" width="16.3984375" customWidth="1"/>
  </cols>
  <sheetData>
    <row r="1" spans="1:7" x14ac:dyDescent="0.2">
      <c r="A1" s="4" t="s">
        <v>24</v>
      </c>
    </row>
    <row r="2" spans="1:7" x14ac:dyDescent="0.2">
      <c r="A2" s="4" t="s">
        <v>45</v>
      </c>
    </row>
    <row r="3" spans="1:7" x14ac:dyDescent="0.2">
      <c r="A3" s="18"/>
      <c r="B3" s="18"/>
      <c r="C3" s="18"/>
      <c r="D3" s="18"/>
      <c r="E3" s="18"/>
      <c r="F3" s="18"/>
    </row>
    <row r="4" spans="1:7" x14ac:dyDescent="0.2">
      <c r="A4" s="44"/>
      <c r="B4" s="25"/>
      <c r="C4" s="25"/>
      <c r="D4" s="25"/>
      <c r="E4" s="25"/>
      <c r="F4" s="26"/>
      <c r="G4" s="41" t="s">
        <v>53</v>
      </c>
    </row>
    <row r="5" spans="1:7" x14ac:dyDescent="0.2">
      <c r="A5" s="45"/>
      <c r="B5" s="25"/>
      <c r="C5" s="25"/>
      <c r="D5" s="25"/>
      <c r="E5" s="25"/>
      <c r="F5" s="27"/>
      <c r="G5" s="43" t="s">
        <v>54</v>
      </c>
    </row>
    <row r="6" spans="1:7" x14ac:dyDescent="0.2">
      <c r="A6" s="19"/>
      <c r="B6" s="28">
        <v>1973</v>
      </c>
      <c r="C6" s="28">
        <v>1986</v>
      </c>
      <c r="D6" s="28">
        <v>1990</v>
      </c>
      <c r="E6" s="28">
        <v>1995</v>
      </c>
      <c r="F6" s="28">
        <v>1997</v>
      </c>
      <c r="G6" s="29" t="s">
        <v>55</v>
      </c>
    </row>
    <row r="7" spans="1:7" x14ac:dyDescent="0.2">
      <c r="A7" s="45"/>
      <c r="B7" s="1"/>
      <c r="C7" s="1"/>
      <c r="D7" s="1"/>
      <c r="E7" s="1"/>
      <c r="F7" s="17"/>
      <c r="G7" s="54"/>
    </row>
    <row r="8" spans="1:7" x14ac:dyDescent="0.2">
      <c r="A8" s="45" t="s">
        <v>46</v>
      </c>
      <c r="B8" s="1">
        <v>24.1</v>
      </c>
      <c r="C8" s="1">
        <v>26.9</v>
      </c>
      <c r="D8" s="1">
        <v>29.4</v>
      </c>
      <c r="E8" s="1">
        <v>32.1</v>
      </c>
      <c r="F8" s="17">
        <v>33.700000000000003</v>
      </c>
      <c r="G8" s="55">
        <f>(F8/B8)^(1/(1997-1973))-1</f>
        <v>1.40682898255029E-2</v>
      </c>
    </row>
    <row r="9" spans="1:7" x14ac:dyDescent="0.2">
      <c r="A9" s="45" t="s">
        <v>47</v>
      </c>
      <c r="B9" s="1">
        <v>31.5</v>
      </c>
      <c r="C9" s="1">
        <v>26.6</v>
      </c>
      <c r="D9" s="1">
        <v>32.1</v>
      </c>
      <c r="E9" s="1">
        <v>34.5</v>
      </c>
      <c r="F9" s="17">
        <v>32.6</v>
      </c>
      <c r="G9" s="55">
        <f>(F9/B9)^(1/(1997-1973))-1</f>
        <v>1.4312208262183823E-3</v>
      </c>
    </row>
    <row r="10" spans="1:7" x14ac:dyDescent="0.2">
      <c r="A10" s="45" t="s">
        <v>48</v>
      </c>
      <c r="B10" s="17">
        <v>18.600000000000001</v>
      </c>
      <c r="C10" s="17">
        <v>20.8</v>
      </c>
      <c r="D10" s="17">
        <v>22.6</v>
      </c>
      <c r="E10" s="17">
        <v>24.1</v>
      </c>
      <c r="F10" s="17">
        <v>25.5</v>
      </c>
      <c r="G10" s="55">
        <f>(F10/B10)^(1/(1997-1973))-1</f>
        <v>1.323333195567078E-2</v>
      </c>
    </row>
    <row r="11" spans="1:7" x14ac:dyDescent="0.2">
      <c r="A11" s="45"/>
      <c r="B11" s="17"/>
      <c r="C11" s="17"/>
      <c r="D11" s="17"/>
      <c r="E11" s="17"/>
      <c r="F11" s="20"/>
      <c r="G11" s="31"/>
    </row>
    <row r="12" spans="1:7" x14ac:dyDescent="0.2">
      <c r="A12" s="45" t="s">
        <v>49</v>
      </c>
      <c r="B12" s="17">
        <f>SUM(B8:B11)</f>
        <v>74.2</v>
      </c>
      <c r="C12" s="17">
        <f>SUM(C8:C11)</f>
        <v>74.3</v>
      </c>
      <c r="D12" s="17">
        <f>SUM(D8:D11)</f>
        <v>84.1</v>
      </c>
      <c r="E12" s="17">
        <f>SUM(E8:E11)</f>
        <v>90.699999999999989</v>
      </c>
      <c r="F12" s="20">
        <f>SUM(F8:F11)</f>
        <v>91.800000000000011</v>
      </c>
      <c r="G12" s="55">
        <f>(F12/B12)^(1/(1997-1973))-1</f>
        <v>8.9081160059609754E-3</v>
      </c>
    </row>
    <row r="13" spans="1:7" x14ac:dyDescent="0.2">
      <c r="A13" s="53" t="s">
        <v>52</v>
      </c>
      <c r="B13" s="22">
        <f>B12/$B$12</f>
        <v>1</v>
      </c>
      <c r="C13" s="23">
        <f>C12/$B$12</f>
        <v>1.0013477088948786</v>
      </c>
      <c r="D13" s="23">
        <f>D12/$B$12</f>
        <v>1.1334231805929917</v>
      </c>
      <c r="E13" s="23">
        <f>E12/$B$12</f>
        <v>1.2223719676549862</v>
      </c>
      <c r="F13" s="24">
        <f>F12/$B$12</f>
        <v>1.2371967654986524</v>
      </c>
      <c r="G13" s="31"/>
    </row>
    <row r="14" spans="1:7" x14ac:dyDescent="0.2">
      <c r="A14" s="19"/>
      <c r="B14" s="18"/>
      <c r="C14" s="18"/>
      <c r="D14" s="18"/>
      <c r="E14" s="18"/>
      <c r="F14" s="19"/>
      <c r="G14" s="56"/>
    </row>
    <row r="16" spans="1:7" x14ac:dyDescent="0.2">
      <c r="A16" t="s">
        <v>50</v>
      </c>
    </row>
    <row r="17" spans="1:1" x14ac:dyDescent="0.2">
      <c r="A17" t="s">
        <v>51</v>
      </c>
    </row>
    <row r="19" spans="1:1" x14ac:dyDescent="0.2">
      <c r="A19" t="s">
        <v>64</v>
      </c>
    </row>
  </sheetData>
  <pageMargins left="0.7" right="0.7" top="0.75" bottom="0.75" header="0.5" footer="0.5"/>
  <pageSetup paperSize="0" orientation="portrait" horizontalDpi="4294967292" verticalDpi="429496729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2" sqref="A2"/>
    </sheetView>
  </sheetViews>
  <sheetFormatPr baseColWidth="10" defaultRowHeight="14" x14ac:dyDescent="0.2"/>
  <cols>
    <col min="1" max="6" width="14" customWidth="1"/>
  </cols>
  <sheetData>
    <row r="1" spans="1:6" x14ac:dyDescent="0.2">
      <c r="A1" s="4" t="s">
        <v>23</v>
      </c>
    </row>
    <row r="2" spans="1:6" x14ac:dyDescent="0.2">
      <c r="A2" s="4" t="s">
        <v>65</v>
      </c>
    </row>
    <row r="3" spans="1:6" x14ac:dyDescent="0.2">
      <c r="A3" s="18"/>
      <c r="B3" s="18"/>
      <c r="C3" s="18"/>
      <c r="D3" s="18"/>
      <c r="E3" s="18"/>
      <c r="F3" s="18"/>
    </row>
    <row r="4" spans="1:6" x14ac:dyDescent="0.2">
      <c r="A4" s="44"/>
      <c r="B4" s="112" t="s">
        <v>67</v>
      </c>
      <c r="C4" s="116"/>
      <c r="D4" s="116"/>
      <c r="E4" s="116"/>
      <c r="F4" s="116"/>
    </row>
    <row r="5" spans="1:6" x14ac:dyDescent="0.2">
      <c r="A5" s="19"/>
      <c r="B5" s="29">
        <v>1973</v>
      </c>
      <c r="C5" s="28">
        <v>1986</v>
      </c>
      <c r="D5" s="28">
        <v>1990</v>
      </c>
      <c r="E5" s="28">
        <v>1995</v>
      </c>
      <c r="F5" s="28">
        <v>1997</v>
      </c>
    </row>
    <row r="6" spans="1:6" x14ac:dyDescent="0.2">
      <c r="A6" s="45" t="s">
        <v>46</v>
      </c>
      <c r="B6" s="31">
        <v>24.1</v>
      </c>
      <c r="C6" s="17">
        <v>26.9</v>
      </c>
      <c r="D6" s="17">
        <v>29.4</v>
      </c>
      <c r="E6" s="17">
        <v>32.1</v>
      </c>
      <c r="F6" s="17">
        <v>33.700000000000003</v>
      </c>
    </row>
    <row r="7" spans="1:6" x14ac:dyDescent="0.2">
      <c r="A7" s="45" t="s">
        <v>47</v>
      </c>
      <c r="B7" s="31">
        <v>31.5</v>
      </c>
      <c r="C7" s="17">
        <v>26.6</v>
      </c>
      <c r="D7" s="17">
        <v>32.1</v>
      </c>
      <c r="E7" s="17">
        <v>34.5</v>
      </c>
      <c r="F7" s="17">
        <v>32.6</v>
      </c>
    </row>
    <row r="8" spans="1:6" x14ac:dyDescent="0.2">
      <c r="A8" s="45" t="s">
        <v>48</v>
      </c>
      <c r="B8" s="31">
        <v>18.600000000000001</v>
      </c>
      <c r="C8" s="17">
        <v>20.8</v>
      </c>
      <c r="D8" s="17">
        <v>22.6</v>
      </c>
      <c r="E8" s="17">
        <v>24.1</v>
      </c>
      <c r="F8" s="17">
        <v>25.5</v>
      </c>
    </row>
    <row r="9" spans="1:6" x14ac:dyDescent="0.2">
      <c r="A9" s="45"/>
      <c r="B9" s="31"/>
      <c r="C9" s="17"/>
      <c r="D9" s="17"/>
      <c r="E9" s="17"/>
      <c r="F9" s="17"/>
    </row>
    <row r="10" spans="1:6" x14ac:dyDescent="0.2">
      <c r="A10" s="19" t="s">
        <v>49</v>
      </c>
      <c r="B10" s="31">
        <f>SUM(B6:B9)</f>
        <v>74.2</v>
      </c>
      <c r="C10" s="17">
        <f>SUM(C6:C9)</f>
        <v>74.3</v>
      </c>
      <c r="D10" s="17">
        <f>SUM(D6:D9)</f>
        <v>84.1</v>
      </c>
      <c r="E10" s="17">
        <f>SUM(E6:E9)</f>
        <v>90.699999999999989</v>
      </c>
      <c r="F10" s="17">
        <f>SUM(F6:F9)</f>
        <v>91.800000000000011</v>
      </c>
    </row>
    <row r="11" spans="1:6" x14ac:dyDescent="0.2">
      <c r="A11" s="45"/>
      <c r="B11" s="114" t="s">
        <v>66</v>
      </c>
      <c r="C11" s="115"/>
      <c r="D11" s="115"/>
      <c r="E11" s="115"/>
      <c r="F11" s="115"/>
    </row>
    <row r="12" spans="1:6" x14ac:dyDescent="0.2">
      <c r="A12" s="45" t="s">
        <v>46</v>
      </c>
      <c r="B12" s="32">
        <f t="shared" ref="B12:F14" si="0">B6/B$10</f>
        <v>0.32479784366576819</v>
      </c>
      <c r="C12" s="33">
        <f t="shared" si="0"/>
        <v>0.36204576043068643</v>
      </c>
      <c r="D12" s="33">
        <f t="shared" si="0"/>
        <v>0.34958382877526756</v>
      </c>
      <c r="E12" s="33">
        <f t="shared" si="0"/>
        <v>0.35391400220507174</v>
      </c>
      <c r="F12" s="33">
        <f t="shared" si="0"/>
        <v>0.36710239651416121</v>
      </c>
    </row>
    <row r="13" spans="1:6" x14ac:dyDescent="0.2">
      <c r="A13" s="45" t="s">
        <v>47</v>
      </c>
      <c r="B13" s="32">
        <f t="shared" si="0"/>
        <v>0.42452830188679241</v>
      </c>
      <c r="C13" s="33">
        <f t="shared" si="0"/>
        <v>0.35800807537012114</v>
      </c>
      <c r="D13" s="33">
        <f t="shared" si="0"/>
        <v>0.38168846611177176</v>
      </c>
      <c r="E13" s="33">
        <f t="shared" si="0"/>
        <v>0.38037486218302102</v>
      </c>
      <c r="F13" s="33">
        <f t="shared" si="0"/>
        <v>0.355119825708061</v>
      </c>
    </row>
    <row r="14" spans="1:6" x14ac:dyDescent="0.2">
      <c r="A14" s="45" t="s">
        <v>48</v>
      </c>
      <c r="B14" s="32">
        <f t="shared" si="0"/>
        <v>0.25067385444743934</v>
      </c>
      <c r="C14" s="33">
        <f t="shared" si="0"/>
        <v>0.27994616419919249</v>
      </c>
      <c r="D14" s="33">
        <f t="shared" si="0"/>
        <v>0.26872770511296079</v>
      </c>
      <c r="E14" s="33">
        <f t="shared" si="0"/>
        <v>0.26571113561190746</v>
      </c>
      <c r="F14" s="33">
        <f t="shared" si="0"/>
        <v>0.27777777777777773</v>
      </c>
    </row>
    <row r="15" spans="1:6" x14ac:dyDescent="0.2">
      <c r="A15" s="45"/>
      <c r="B15" s="31"/>
      <c r="C15" s="17"/>
      <c r="D15" s="17"/>
      <c r="E15" s="17"/>
      <c r="F15" s="17"/>
    </row>
    <row r="16" spans="1:6" x14ac:dyDescent="0.2">
      <c r="A16" s="19" t="s">
        <v>49</v>
      </c>
      <c r="B16" s="32">
        <f>B10/B$10</f>
        <v>1</v>
      </c>
      <c r="C16" s="33">
        <f>C10/C$10</f>
        <v>1</v>
      </c>
      <c r="D16" s="33">
        <f>D10/D$10</f>
        <v>1</v>
      </c>
      <c r="E16" s="33">
        <f>E10/E$10</f>
        <v>1</v>
      </c>
      <c r="F16" s="33">
        <f>F10/F$10</f>
        <v>1</v>
      </c>
    </row>
    <row r="17" spans="1:6" x14ac:dyDescent="0.2">
      <c r="A17" s="45"/>
      <c r="B17" s="114" t="s">
        <v>68</v>
      </c>
      <c r="C17" s="115"/>
      <c r="D17" s="115"/>
      <c r="E17" s="115"/>
      <c r="F17" s="115"/>
    </row>
    <row r="18" spans="1:6" x14ac:dyDescent="0.2">
      <c r="A18" s="45" t="s">
        <v>46</v>
      </c>
      <c r="B18" s="34">
        <f>B6/$B6</f>
        <v>1</v>
      </c>
      <c r="C18" s="35">
        <f>C6/$B6</f>
        <v>1.1161825726141077</v>
      </c>
      <c r="D18" s="35">
        <f>D6/$B6</f>
        <v>1.2199170124481327</v>
      </c>
      <c r="E18" s="35">
        <f>E6/$B6</f>
        <v>1.3319502074688796</v>
      </c>
      <c r="F18" s="35">
        <f>F6/$B6</f>
        <v>1.3983402489626557</v>
      </c>
    </row>
    <row r="19" spans="1:6" x14ac:dyDescent="0.2">
      <c r="A19" s="45" t="s">
        <v>47</v>
      </c>
      <c r="B19" s="34">
        <f t="shared" ref="B19:F20" si="1">B7/$B7</f>
        <v>1</v>
      </c>
      <c r="C19" s="35">
        <f t="shared" si="1"/>
        <v>0.84444444444444444</v>
      </c>
      <c r="D19" s="35">
        <f t="shared" si="1"/>
        <v>1.0190476190476192</v>
      </c>
      <c r="E19" s="35">
        <f t="shared" si="1"/>
        <v>1.0952380952380953</v>
      </c>
      <c r="F19" s="35">
        <f t="shared" si="1"/>
        <v>1.034920634920635</v>
      </c>
    </row>
    <row r="20" spans="1:6" x14ac:dyDescent="0.2">
      <c r="A20" s="45" t="s">
        <v>48</v>
      </c>
      <c r="B20" s="34">
        <f t="shared" si="1"/>
        <v>1</v>
      </c>
      <c r="C20" s="35">
        <f t="shared" si="1"/>
        <v>1.118279569892473</v>
      </c>
      <c r="D20" s="35">
        <f t="shared" si="1"/>
        <v>1.2150537634408602</v>
      </c>
      <c r="E20" s="35">
        <f t="shared" si="1"/>
        <v>1.2956989247311828</v>
      </c>
      <c r="F20" s="35">
        <f t="shared" si="1"/>
        <v>1.3709677419354838</v>
      </c>
    </row>
    <row r="21" spans="1:6" x14ac:dyDescent="0.2">
      <c r="A21" s="45"/>
      <c r="B21" s="12"/>
      <c r="C21" s="36"/>
      <c r="D21" s="36"/>
      <c r="E21" s="36"/>
      <c r="F21" s="36"/>
    </row>
    <row r="22" spans="1:6" x14ac:dyDescent="0.2">
      <c r="A22" s="19" t="s">
        <v>49</v>
      </c>
      <c r="B22" s="34">
        <f>B10/$B10</f>
        <v>1</v>
      </c>
      <c r="C22" s="35">
        <f>C10/$B10</f>
        <v>1.0013477088948786</v>
      </c>
      <c r="D22" s="35">
        <f>D10/$B10</f>
        <v>1.1334231805929917</v>
      </c>
      <c r="E22" s="35">
        <f>E10/$B10</f>
        <v>1.2223719676549862</v>
      </c>
      <c r="F22" s="35">
        <f>F10/$B10</f>
        <v>1.2371967654986524</v>
      </c>
    </row>
    <row r="23" spans="1:6" x14ac:dyDescent="0.2">
      <c r="A23" s="45"/>
      <c r="B23" s="114" t="s">
        <v>69</v>
      </c>
      <c r="C23" s="115"/>
      <c r="D23" s="115"/>
      <c r="E23" s="115"/>
      <c r="F23" s="115"/>
    </row>
    <row r="24" spans="1:6" x14ac:dyDescent="0.2">
      <c r="A24" s="45" t="s">
        <v>46</v>
      </c>
      <c r="B24" s="32">
        <v>0</v>
      </c>
      <c r="C24" s="16">
        <f t="shared" ref="C24:F26" si="2">(C6/$B6)^(1/(C$5-$B$5))-1</f>
        <v>8.4908014943272381E-3</v>
      </c>
      <c r="D24" s="16">
        <f t="shared" si="2"/>
        <v>1.1761739504102531E-2</v>
      </c>
      <c r="E24" s="16">
        <f t="shared" si="2"/>
        <v>1.3114532283909908E-2</v>
      </c>
      <c r="F24" s="16">
        <f t="shared" si="2"/>
        <v>1.40682898255029E-2</v>
      </c>
    </row>
    <row r="25" spans="1:6" x14ac:dyDescent="0.2">
      <c r="A25" s="45" t="s">
        <v>47</v>
      </c>
      <c r="B25" s="32">
        <v>0</v>
      </c>
      <c r="C25" s="16">
        <f t="shared" si="2"/>
        <v>-1.2921660668496981E-2</v>
      </c>
      <c r="D25" s="16">
        <f t="shared" si="2"/>
        <v>1.1105270204190276E-3</v>
      </c>
      <c r="E25" s="16">
        <f t="shared" si="2"/>
        <v>4.1436420706681965E-3</v>
      </c>
      <c r="F25" s="16">
        <f t="shared" si="2"/>
        <v>1.4312208262183823E-3</v>
      </c>
    </row>
    <row r="26" spans="1:6" x14ac:dyDescent="0.2">
      <c r="A26" s="45" t="s">
        <v>48</v>
      </c>
      <c r="B26" s="32">
        <v>0</v>
      </c>
      <c r="C26" s="16">
        <f t="shared" si="2"/>
        <v>8.6364194502428493E-3</v>
      </c>
      <c r="D26" s="16">
        <f t="shared" si="2"/>
        <v>1.1524032687904473E-2</v>
      </c>
      <c r="E26" s="16">
        <f t="shared" si="2"/>
        <v>1.1844610165169467E-2</v>
      </c>
      <c r="F26" s="16">
        <f t="shared" si="2"/>
        <v>1.323333195567078E-2</v>
      </c>
    </row>
    <row r="27" spans="1:6" x14ac:dyDescent="0.2">
      <c r="A27" s="45"/>
      <c r="B27" s="31"/>
      <c r="C27" s="17"/>
      <c r="D27" s="17"/>
      <c r="E27" s="17"/>
      <c r="F27" s="17"/>
    </row>
    <row r="28" spans="1:6" x14ac:dyDescent="0.2">
      <c r="A28" s="19" t="s">
        <v>49</v>
      </c>
      <c r="B28" s="39">
        <v>0</v>
      </c>
      <c r="C28" s="40">
        <f>(C10/$B10)^(1/(C$5-$B$5))-1</f>
        <v>1.0360548593757457E-4</v>
      </c>
      <c r="D28" s="40">
        <f>(D10/$B10)^(1/(D$5-$B$5))-1</f>
        <v>7.394405579961294E-3</v>
      </c>
      <c r="E28" s="40">
        <f>(E10/$B10)^(1/(E$5-$B$5))-1</f>
        <v>9.1687416922425768E-3</v>
      </c>
      <c r="F28" s="40">
        <f>(F10/$B10)^(1/(F$5-$B$5))-1</f>
        <v>8.9081160059609754E-3</v>
      </c>
    </row>
    <row r="30" spans="1:6" x14ac:dyDescent="0.2">
      <c r="A30" t="s">
        <v>50</v>
      </c>
    </row>
    <row r="31" spans="1:6" x14ac:dyDescent="0.2">
      <c r="A31" t="s">
        <v>51</v>
      </c>
    </row>
    <row r="33" spans="1:1" x14ac:dyDescent="0.2">
      <c r="A33" t="s">
        <v>64</v>
      </c>
    </row>
    <row r="34" spans="1:1" x14ac:dyDescent="0.2">
      <c r="A34" t="s">
        <v>63</v>
      </c>
    </row>
    <row r="35" spans="1:1" x14ac:dyDescent="0.2">
      <c r="A35" t="s">
        <v>61</v>
      </c>
    </row>
    <row r="36" spans="1:1" x14ac:dyDescent="0.2">
      <c r="A36" t="s">
        <v>62</v>
      </c>
    </row>
  </sheetData>
  <mergeCells count="4">
    <mergeCell ref="B23:F23"/>
    <mergeCell ref="B4:F4"/>
    <mergeCell ref="B17:F17"/>
    <mergeCell ref="B11:F11"/>
  </mergeCells>
  <pageMargins left="0.7" right="0.7" top="0.75" bottom="0.75" header="0.5" footer="0.5"/>
  <pageSetup paperSize="0" scale="90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T36.1 Original Table</vt:lpstr>
      <vt:lpstr>T36.2Revised Table</vt:lpstr>
      <vt:lpstr>T36.3 as it appeared in report</vt:lpstr>
      <vt:lpstr>T36.4 improved</vt:lpstr>
      <vt:lpstr>T36.5 as it appeared in report </vt:lpstr>
      <vt:lpstr>T36.6 improved for a summary</vt:lpstr>
      <vt:lpstr>T36.7 improved- detailed</vt:lpstr>
    </vt:vector>
  </TitlesOfParts>
  <Company>LBNL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Koomey</dc:creator>
  <cp:lastModifiedBy>Microsoft Office User</cp:lastModifiedBy>
  <cp:lastPrinted>1999-12-29T00:51:06Z</cp:lastPrinted>
  <dcterms:created xsi:type="dcterms:W3CDTF">1999-12-23T05:28:50Z</dcterms:created>
  <dcterms:modified xsi:type="dcterms:W3CDTF">2017-09-15T23:50:59Z</dcterms:modified>
</cp:coreProperties>
</file>